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/>
  <bookViews>
    <workbookView xWindow="-135" yWindow="-135" windowWidth="5835" windowHeight="12405" tabRatio="752"/>
  </bookViews>
  <sheets>
    <sheet name="Ранжир.список" sheetId="63" r:id="rId1"/>
  </sheets>
  <definedNames>
    <definedName name="_xlnm._FilterDatabase" localSheetId="0" hidden="1">Ранжир.список!$A$3:$AV$129</definedName>
  </definedNames>
  <calcPr calcId="145621"/>
</workbook>
</file>

<file path=xl/calcChain.xml><?xml version="1.0" encoding="utf-8"?>
<calcChain xmlns="http://schemas.openxmlformats.org/spreadsheetml/2006/main">
  <c r="AJ6" i="63" l="1"/>
  <c r="AR27" i="63" l="1"/>
  <c r="AS27" i="63"/>
  <c r="AN27" i="63"/>
  <c r="AV27" i="63" s="1"/>
  <c r="AK27" i="63"/>
  <c r="AU27" i="63" s="1"/>
  <c r="AJ27" i="63"/>
  <c r="AQ27" i="63" l="1"/>
  <c r="AJ72" i="63" l="1"/>
  <c r="T47" i="63" l="1"/>
  <c r="T35" i="63"/>
  <c r="AJ9" i="63" l="1"/>
  <c r="AJ50" i="63"/>
  <c r="AJ12" i="63"/>
  <c r="AJ65" i="63"/>
  <c r="AJ122" i="63"/>
  <c r="AJ64" i="63"/>
  <c r="AJ66" i="63"/>
  <c r="AJ11" i="63"/>
  <c r="AJ23" i="63"/>
  <c r="AJ10" i="63"/>
  <c r="AJ8" i="63"/>
  <c r="AJ76" i="63"/>
  <c r="AJ110" i="63"/>
  <c r="AJ111" i="63"/>
  <c r="AR9" i="63" l="1"/>
  <c r="AS9" i="63"/>
  <c r="AR50" i="63"/>
  <c r="AS50" i="63"/>
  <c r="AR12" i="63"/>
  <c r="AS12" i="63"/>
  <c r="AR65" i="63"/>
  <c r="AS65" i="63"/>
  <c r="AR122" i="63"/>
  <c r="AS122" i="63"/>
  <c r="AR64" i="63"/>
  <c r="AS64" i="63"/>
  <c r="AR66" i="63"/>
  <c r="AS66" i="63"/>
  <c r="AR11" i="63"/>
  <c r="AS11" i="63"/>
  <c r="AR23" i="63"/>
  <c r="AS23" i="63"/>
  <c r="AR10" i="63"/>
  <c r="AS10" i="63"/>
  <c r="AR8" i="63"/>
  <c r="AS8" i="63"/>
  <c r="AR76" i="63"/>
  <c r="AS76" i="63"/>
  <c r="AR110" i="63"/>
  <c r="AS110" i="63"/>
  <c r="AR111" i="63"/>
  <c r="AS111" i="63"/>
  <c r="AR78" i="63"/>
  <c r="AS78" i="63"/>
  <c r="AR81" i="63"/>
  <c r="AS81" i="63"/>
  <c r="AR100" i="63"/>
  <c r="AS100" i="63"/>
  <c r="AR82" i="63"/>
  <c r="AS82" i="63"/>
  <c r="AR112" i="63"/>
  <c r="AS112" i="63"/>
  <c r="AR79" i="63"/>
  <c r="AS79" i="63"/>
  <c r="AR83" i="63"/>
  <c r="AS83" i="63"/>
  <c r="AR121" i="63"/>
  <c r="AS121" i="63"/>
  <c r="AR115" i="63"/>
  <c r="AS115" i="63"/>
  <c r="AR123" i="63"/>
  <c r="AS123" i="63"/>
  <c r="AR124" i="63"/>
  <c r="AS124" i="63"/>
  <c r="AR126" i="63"/>
  <c r="AS126" i="63"/>
  <c r="AR128" i="63"/>
  <c r="AS128" i="63"/>
  <c r="AR117" i="63"/>
  <c r="AS117" i="63"/>
  <c r="AR118" i="63"/>
  <c r="AS118" i="63"/>
  <c r="AR119" i="63"/>
  <c r="AS119" i="63"/>
  <c r="AR113" i="63"/>
  <c r="AS113" i="63"/>
  <c r="AR80" i="63"/>
  <c r="AS80" i="63"/>
  <c r="AR129" i="63"/>
  <c r="AS129" i="63"/>
  <c r="AR125" i="63"/>
  <c r="AS125" i="63"/>
  <c r="AR127" i="63"/>
  <c r="AS127" i="63"/>
  <c r="AR120" i="63"/>
  <c r="AS120" i="63"/>
  <c r="AR84" i="63"/>
  <c r="AS84" i="63"/>
  <c r="AR116" i="63"/>
  <c r="AS116" i="63"/>
  <c r="AR51" i="63"/>
  <c r="AS51" i="63"/>
  <c r="AR29" i="63"/>
  <c r="AS29" i="63"/>
  <c r="AR13" i="63"/>
  <c r="AS13" i="63"/>
  <c r="AR21" i="63"/>
  <c r="AS21" i="63"/>
  <c r="AR41" i="63"/>
  <c r="AS41" i="63"/>
  <c r="AR17" i="63"/>
  <c r="AS17" i="63"/>
  <c r="AR42" i="63"/>
  <c r="AS42" i="63"/>
  <c r="AR43" i="63"/>
  <c r="AS43" i="63"/>
  <c r="AR19" i="63"/>
  <c r="AS19" i="63"/>
  <c r="AR75" i="63"/>
  <c r="AS75" i="63"/>
  <c r="AR99" i="63"/>
  <c r="AS99" i="63"/>
  <c r="AR77" i="63"/>
  <c r="AS77" i="63"/>
  <c r="AR85" i="63"/>
  <c r="AS85" i="63"/>
  <c r="AR20" i="63"/>
  <c r="AS20" i="63"/>
  <c r="AR30" i="63"/>
  <c r="AS30" i="63"/>
  <c r="AR44" i="63"/>
  <c r="AS44" i="63"/>
  <c r="AR22" i="63"/>
  <c r="AS22" i="63"/>
  <c r="AR59" i="63"/>
  <c r="AS59" i="63"/>
  <c r="AR24" i="63"/>
  <c r="AS24" i="63"/>
  <c r="AR86" i="63"/>
  <c r="AS86" i="63"/>
  <c r="AR32" i="63"/>
  <c r="AS32" i="63"/>
  <c r="AR25" i="63"/>
  <c r="AS25" i="63"/>
  <c r="AR45" i="63"/>
  <c r="AS45" i="63"/>
  <c r="AR33" i="63"/>
  <c r="AS33" i="63"/>
  <c r="AR61" i="63"/>
  <c r="AS61" i="63"/>
  <c r="AR34" i="63"/>
  <c r="AS34" i="63"/>
  <c r="AR35" i="63"/>
  <c r="AS35" i="63"/>
  <c r="AR47" i="63"/>
  <c r="AS47" i="63"/>
  <c r="AR89" i="63"/>
  <c r="AS89" i="63"/>
  <c r="AR92" i="63"/>
  <c r="AS92" i="63"/>
  <c r="AR90" i="63"/>
  <c r="AS90" i="63"/>
  <c r="AR91" i="63"/>
  <c r="AS91" i="63"/>
  <c r="AR93" i="63"/>
  <c r="AS93" i="63"/>
  <c r="AR26" i="63"/>
  <c r="AS26" i="63"/>
  <c r="AR46" i="63"/>
  <c r="AS46" i="63"/>
  <c r="AR16" i="63"/>
  <c r="AS16" i="63"/>
  <c r="AR104" i="63"/>
  <c r="AS104" i="63"/>
  <c r="AR87" i="63"/>
  <c r="AS87" i="63"/>
  <c r="AR67" i="63"/>
  <c r="AS67" i="63"/>
  <c r="AR60" i="63"/>
  <c r="AS60" i="63"/>
  <c r="AR31" i="63"/>
  <c r="AS31" i="63"/>
  <c r="AR70" i="63"/>
  <c r="AS70" i="63"/>
  <c r="AR88" i="63"/>
  <c r="AS88" i="63"/>
  <c r="AR105" i="63"/>
  <c r="AS105" i="63"/>
  <c r="AR106" i="63"/>
  <c r="AS106" i="63"/>
  <c r="AR107" i="63"/>
  <c r="AS107" i="63"/>
  <c r="AR49" i="63"/>
  <c r="AS49" i="63"/>
  <c r="AR28" i="63"/>
  <c r="AS28" i="63"/>
  <c r="AR94" i="63"/>
  <c r="AS94" i="63"/>
  <c r="AR95" i="63"/>
  <c r="AS95" i="63"/>
  <c r="AR96" i="63"/>
  <c r="AS96" i="63"/>
  <c r="AR108" i="63"/>
  <c r="AS108" i="63"/>
  <c r="AR14" i="63"/>
  <c r="AS14" i="63"/>
  <c r="AR15" i="63"/>
  <c r="AS15" i="63"/>
  <c r="AR97" i="63"/>
  <c r="AS97" i="63"/>
  <c r="AR18" i="63"/>
  <c r="AS18" i="63"/>
  <c r="AR69" i="63"/>
  <c r="AS69" i="63"/>
  <c r="AR68" i="63"/>
  <c r="AS68" i="63"/>
  <c r="AR109" i="63"/>
  <c r="AS109" i="63"/>
  <c r="AN9" i="63"/>
  <c r="AV9" i="63" s="1"/>
  <c r="AN50" i="63"/>
  <c r="AV50" i="63" s="1"/>
  <c r="AN12" i="63"/>
  <c r="AV12" i="63" s="1"/>
  <c r="AN65" i="63"/>
  <c r="AV65" i="63" s="1"/>
  <c r="AN122" i="63"/>
  <c r="AV122" i="63" s="1"/>
  <c r="AN64" i="63"/>
  <c r="AV64" i="63" s="1"/>
  <c r="AN66" i="63"/>
  <c r="AV66" i="63" s="1"/>
  <c r="AN11" i="63"/>
  <c r="AV11" i="63" s="1"/>
  <c r="AN23" i="63"/>
  <c r="AV23" i="63" s="1"/>
  <c r="AN10" i="63"/>
  <c r="AV10" i="63" s="1"/>
  <c r="AN8" i="63"/>
  <c r="AV8" i="63" s="1"/>
  <c r="AN76" i="63"/>
  <c r="AN110" i="63"/>
  <c r="AV110" i="63" s="1"/>
  <c r="AN111" i="63"/>
  <c r="AV111" i="63" s="1"/>
  <c r="AN78" i="63"/>
  <c r="AV78" i="63" s="1"/>
  <c r="AN81" i="63"/>
  <c r="AV81" i="63" s="1"/>
  <c r="AN100" i="63"/>
  <c r="AV100" i="63" s="1"/>
  <c r="AN82" i="63"/>
  <c r="AV82" i="63" s="1"/>
  <c r="AN112" i="63"/>
  <c r="AN79" i="63"/>
  <c r="AV79" i="63" s="1"/>
  <c r="AN83" i="63"/>
  <c r="AN121" i="63"/>
  <c r="AV121" i="63" s="1"/>
  <c r="AN115" i="63"/>
  <c r="AV115" i="63" s="1"/>
  <c r="AN123" i="63"/>
  <c r="AV123" i="63" s="1"/>
  <c r="AN124" i="63"/>
  <c r="AV124" i="63" s="1"/>
  <c r="AN126" i="63"/>
  <c r="AV126" i="63" s="1"/>
  <c r="AN128" i="63"/>
  <c r="AV128" i="63" s="1"/>
  <c r="AN117" i="63"/>
  <c r="AV117" i="63" s="1"/>
  <c r="AN118" i="63"/>
  <c r="AV118" i="63" s="1"/>
  <c r="AN119" i="63"/>
  <c r="AV119" i="63" s="1"/>
  <c r="AN113" i="63"/>
  <c r="AV113" i="63" s="1"/>
  <c r="AN80" i="63"/>
  <c r="AV80" i="63" s="1"/>
  <c r="AN129" i="63"/>
  <c r="AN125" i="63"/>
  <c r="AN127" i="63"/>
  <c r="AV127" i="63" s="1"/>
  <c r="AN120" i="63"/>
  <c r="AN84" i="63"/>
  <c r="AV84" i="63" s="1"/>
  <c r="AN116" i="63"/>
  <c r="AV116" i="63" s="1"/>
  <c r="AN51" i="63"/>
  <c r="AV51" i="63" s="1"/>
  <c r="AN29" i="63"/>
  <c r="AV29" i="63" s="1"/>
  <c r="AN13" i="63"/>
  <c r="AV13" i="63" s="1"/>
  <c r="AN21" i="63"/>
  <c r="AV21" i="63" s="1"/>
  <c r="AN41" i="63"/>
  <c r="AV41" i="63" s="1"/>
  <c r="AN17" i="63"/>
  <c r="AV17" i="63" s="1"/>
  <c r="AN42" i="63"/>
  <c r="AN43" i="63"/>
  <c r="AN19" i="63"/>
  <c r="AV19" i="63" s="1"/>
  <c r="AN75" i="63"/>
  <c r="AV75" i="63" s="1"/>
  <c r="AN99" i="63"/>
  <c r="AN77" i="63"/>
  <c r="AV77" i="63" s="1"/>
  <c r="AN85" i="63"/>
  <c r="AV85" i="63" s="1"/>
  <c r="AN20" i="63"/>
  <c r="AV20" i="63" s="1"/>
  <c r="AN30" i="63"/>
  <c r="AV30" i="63" s="1"/>
  <c r="AN44" i="63"/>
  <c r="AN22" i="63"/>
  <c r="AV22" i="63" s="1"/>
  <c r="AN59" i="63"/>
  <c r="AV59" i="63" s="1"/>
  <c r="AN24" i="63"/>
  <c r="AV24" i="63" s="1"/>
  <c r="AN86" i="63"/>
  <c r="AV86" i="63" s="1"/>
  <c r="AN32" i="63"/>
  <c r="AN25" i="63"/>
  <c r="AV25" i="63" s="1"/>
  <c r="AN45" i="63"/>
  <c r="AV45" i="63" s="1"/>
  <c r="AN33" i="63"/>
  <c r="AV33" i="63" s="1"/>
  <c r="AN61" i="63"/>
  <c r="AV61" i="63" s="1"/>
  <c r="AN34" i="63"/>
  <c r="AV34" i="63" s="1"/>
  <c r="AN35" i="63"/>
  <c r="AV35" i="63" s="1"/>
  <c r="AN47" i="63"/>
  <c r="AV47" i="63" s="1"/>
  <c r="AN89" i="63"/>
  <c r="AN92" i="63"/>
  <c r="AV92" i="63" s="1"/>
  <c r="AN90" i="63"/>
  <c r="AV90" i="63" s="1"/>
  <c r="AN91" i="63"/>
  <c r="AV91" i="63" s="1"/>
  <c r="AN93" i="63"/>
  <c r="AN26" i="63"/>
  <c r="AV26" i="63" s="1"/>
  <c r="AN46" i="63"/>
  <c r="AV46" i="63" s="1"/>
  <c r="AN16" i="63"/>
  <c r="AV16" i="63" s="1"/>
  <c r="AN104" i="63"/>
  <c r="AV104" i="63" s="1"/>
  <c r="AN87" i="63"/>
  <c r="AV87" i="63" s="1"/>
  <c r="AN67" i="63"/>
  <c r="AV67" i="63" s="1"/>
  <c r="AN60" i="63"/>
  <c r="AV60" i="63" s="1"/>
  <c r="AN31" i="63"/>
  <c r="AV31" i="63" s="1"/>
  <c r="AN70" i="63"/>
  <c r="AV70" i="63" s="1"/>
  <c r="AN88" i="63"/>
  <c r="AV88" i="63" s="1"/>
  <c r="AN105" i="63"/>
  <c r="AV105" i="63" s="1"/>
  <c r="AN106" i="63"/>
  <c r="AV106" i="63" s="1"/>
  <c r="AN107" i="63"/>
  <c r="AV107" i="63" s="1"/>
  <c r="AN49" i="63"/>
  <c r="AV49" i="63" s="1"/>
  <c r="AN28" i="63"/>
  <c r="AV28" i="63" s="1"/>
  <c r="AN94" i="63"/>
  <c r="AV94" i="63" s="1"/>
  <c r="AN95" i="63"/>
  <c r="AV95" i="63" s="1"/>
  <c r="AN96" i="63"/>
  <c r="AV96" i="63" s="1"/>
  <c r="AN108" i="63"/>
  <c r="AV108" i="63" s="1"/>
  <c r="AN14" i="63"/>
  <c r="AV14" i="63" s="1"/>
  <c r="AN15" i="63"/>
  <c r="AV15" i="63" s="1"/>
  <c r="AN97" i="63"/>
  <c r="AV97" i="63" s="1"/>
  <c r="AN18" i="63"/>
  <c r="AV18" i="63" s="1"/>
  <c r="AN69" i="63"/>
  <c r="AV69" i="63" s="1"/>
  <c r="AN68" i="63"/>
  <c r="AV68" i="63" s="1"/>
  <c r="AN109" i="63"/>
  <c r="AV109" i="63" s="1"/>
  <c r="AK9" i="63"/>
  <c r="AU9" i="63" s="1"/>
  <c r="AK50" i="63"/>
  <c r="AU50" i="63" s="1"/>
  <c r="AK12" i="63"/>
  <c r="AK65" i="63"/>
  <c r="AU65" i="63" s="1"/>
  <c r="AK122" i="63"/>
  <c r="AU122" i="63" s="1"/>
  <c r="AK64" i="63"/>
  <c r="AU64" i="63" s="1"/>
  <c r="AK66" i="63"/>
  <c r="AK11" i="63"/>
  <c r="AU11" i="63" s="1"/>
  <c r="AK23" i="63"/>
  <c r="AU23" i="63" s="1"/>
  <c r="AK10" i="63"/>
  <c r="AU10" i="63" s="1"/>
  <c r="AK8" i="63"/>
  <c r="AK76" i="63"/>
  <c r="AU76" i="63" s="1"/>
  <c r="AK110" i="63"/>
  <c r="AU110" i="63" s="1"/>
  <c r="AK111" i="63"/>
  <c r="AU111" i="63" s="1"/>
  <c r="AJ78" i="63"/>
  <c r="AK78" i="63"/>
  <c r="AU78" i="63" s="1"/>
  <c r="AJ81" i="63"/>
  <c r="AK81" i="63"/>
  <c r="AU81" i="63" s="1"/>
  <c r="AJ100" i="63"/>
  <c r="AK100" i="63"/>
  <c r="AU100" i="63" s="1"/>
  <c r="AJ82" i="63"/>
  <c r="AK82" i="63"/>
  <c r="AU82" i="63" s="1"/>
  <c r="AJ112" i="63"/>
  <c r="AK112" i="63"/>
  <c r="AU112" i="63" s="1"/>
  <c r="AJ79" i="63"/>
  <c r="AK79" i="63"/>
  <c r="AJ83" i="63"/>
  <c r="AK83" i="63"/>
  <c r="AU83" i="63" s="1"/>
  <c r="AJ121" i="63"/>
  <c r="AK121" i="63"/>
  <c r="AU121" i="63" s="1"/>
  <c r="AJ115" i="63"/>
  <c r="AK115" i="63"/>
  <c r="AU115" i="63" s="1"/>
  <c r="AJ123" i="63"/>
  <c r="AK123" i="63"/>
  <c r="AJ124" i="63"/>
  <c r="AK124" i="63"/>
  <c r="AU124" i="63" s="1"/>
  <c r="AJ126" i="63"/>
  <c r="AK126" i="63"/>
  <c r="AU126" i="63" s="1"/>
  <c r="AJ128" i="63"/>
  <c r="AK128" i="63"/>
  <c r="AJ117" i="63"/>
  <c r="AK117" i="63"/>
  <c r="AJ118" i="63"/>
  <c r="AK118" i="63"/>
  <c r="AJ119" i="63"/>
  <c r="AK119" i="63"/>
  <c r="AU119" i="63" s="1"/>
  <c r="AJ113" i="63"/>
  <c r="AK113" i="63"/>
  <c r="AU113" i="63" s="1"/>
  <c r="AJ80" i="63"/>
  <c r="AK80" i="63"/>
  <c r="AJ129" i="63"/>
  <c r="AK129" i="63"/>
  <c r="AJ125" i="63"/>
  <c r="AK125" i="63"/>
  <c r="AU125" i="63" s="1"/>
  <c r="AJ127" i="63"/>
  <c r="AK127" i="63"/>
  <c r="AJ120" i="63"/>
  <c r="AK120" i="63"/>
  <c r="AJ84" i="63"/>
  <c r="AK84" i="63"/>
  <c r="AU84" i="63" s="1"/>
  <c r="AJ116" i="63"/>
  <c r="AK116" i="63"/>
  <c r="AU116" i="63" s="1"/>
  <c r="AJ51" i="63"/>
  <c r="AK51" i="63"/>
  <c r="AJ29" i="63"/>
  <c r="AK29" i="63"/>
  <c r="AJ13" i="63"/>
  <c r="AK13" i="63"/>
  <c r="AU13" i="63" s="1"/>
  <c r="AJ21" i="63"/>
  <c r="AK21" i="63"/>
  <c r="AU21" i="63" s="1"/>
  <c r="AJ41" i="63"/>
  <c r="AK41" i="63"/>
  <c r="AU41" i="63" s="1"/>
  <c r="AJ17" i="63"/>
  <c r="AK17" i="63"/>
  <c r="AJ42" i="63"/>
  <c r="AK42" i="63"/>
  <c r="AJ43" i="63"/>
  <c r="AK43" i="63"/>
  <c r="AU43" i="63" s="1"/>
  <c r="AJ19" i="63"/>
  <c r="AK19" i="63"/>
  <c r="AU19" i="63" s="1"/>
  <c r="AJ75" i="63"/>
  <c r="AK75" i="63"/>
  <c r="AJ99" i="63"/>
  <c r="AK99" i="63"/>
  <c r="AU99" i="63" s="1"/>
  <c r="AJ77" i="63"/>
  <c r="AK77" i="63"/>
  <c r="AJ85" i="63"/>
  <c r="AK85" i="63"/>
  <c r="AU85" i="63" s="1"/>
  <c r="AJ20" i="63"/>
  <c r="AK20" i="63"/>
  <c r="AU20" i="63" s="1"/>
  <c r="AJ30" i="63"/>
  <c r="AK30" i="63"/>
  <c r="AJ44" i="63"/>
  <c r="AK44" i="63"/>
  <c r="AU44" i="63" s="1"/>
  <c r="AJ22" i="63"/>
  <c r="AK22" i="63"/>
  <c r="AJ59" i="63"/>
  <c r="AK59" i="63"/>
  <c r="AU59" i="63" s="1"/>
  <c r="AJ24" i="63"/>
  <c r="AK24" i="63"/>
  <c r="AJ86" i="63"/>
  <c r="AK86" i="63"/>
  <c r="AU86" i="63" s="1"/>
  <c r="AJ32" i="63"/>
  <c r="AK32" i="63"/>
  <c r="AU32" i="63" s="1"/>
  <c r="AJ25" i="63"/>
  <c r="AK25" i="63"/>
  <c r="AU25" i="63" s="1"/>
  <c r="AJ45" i="63"/>
  <c r="AK45" i="63"/>
  <c r="AJ33" i="63"/>
  <c r="AK33" i="63"/>
  <c r="AU33" i="63" s="1"/>
  <c r="AJ61" i="63"/>
  <c r="AK61" i="63"/>
  <c r="AJ34" i="63"/>
  <c r="AK34" i="63"/>
  <c r="AU34" i="63" s="1"/>
  <c r="AJ35" i="63"/>
  <c r="AK35" i="63"/>
  <c r="AJ47" i="63"/>
  <c r="AK47" i="63"/>
  <c r="AU47" i="63" s="1"/>
  <c r="AJ89" i="63"/>
  <c r="AK89" i="63"/>
  <c r="AU89" i="63" s="1"/>
  <c r="AJ92" i="63"/>
  <c r="AK92" i="63"/>
  <c r="AU92" i="63" s="1"/>
  <c r="AJ90" i="63"/>
  <c r="AK90" i="63"/>
  <c r="AJ91" i="63"/>
  <c r="AK91" i="63"/>
  <c r="AU91" i="63" s="1"/>
  <c r="AJ93" i="63"/>
  <c r="AK93" i="63"/>
  <c r="AU93" i="63" s="1"/>
  <c r="AJ26" i="63"/>
  <c r="AK26" i="63"/>
  <c r="AU26" i="63" s="1"/>
  <c r="AJ46" i="63"/>
  <c r="AK46" i="63"/>
  <c r="AJ16" i="63"/>
  <c r="AK16" i="63"/>
  <c r="AU16" i="63" s="1"/>
  <c r="AJ104" i="63"/>
  <c r="AK104" i="63"/>
  <c r="AU104" i="63" s="1"/>
  <c r="AJ87" i="63"/>
  <c r="AK87" i="63"/>
  <c r="AU87" i="63" s="1"/>
  <c r="AJ67" i="63"/>
  <c r="AK67" i="63"/>
  <c r="AJ60" i="63"/>
  <c r="AK60" i="63"/>
  <c r="AU60" i="63" s="1"/>
  <c r="AJ31" i="63"/>
  <c r="AK31" i="63"/>
  <c r="AU31" i="63" s="1"/>
  <c r="AJ70" i="63"/>
  <c r="AK70" i="63"/>
  <c r="AU70" i="63" s="1"/>
  <c r="AJ88" i="63"/>
  <c r="AK88" i="63"/>
  <c r="AJ105" i="63"/>
  <c r="AK105" i="63"/>
  <c r="AU105" i="63" s="1"/>
  <c r="AJ106" i="63"/>
  <c r="AK106" i="63"/>
  <c r="AU106" i="63" s="1"/>
  <c r="AJ107" i="63"/>
  <c r="AK107" i="63"/>
  <c r="AU107" i="63" s="1"/>
  <c r="AJ49" i="63"/>
  <c r="AK49" i="63"/>
  <c r="AJ28" i="63"/>
  <c r="AK28" i="63"/>
  <c r="AU28" i="63" s="1"/>
  <c r="AJ94" i="63"/>
  <c r="AK94" i="63"/>
  <c r="AU94" i="63" s="1"/>
  <c r="AJ95" i="63"/>
  <c r="AK95" i="63"/>
  <c r="AJ96" i="63"/>
  <c r="AK96" i="63"/>
  <c r="AU96" i="63" s="1"/>
  <c r="AJ108" i="63"/>
  <c r="AK108" i="63"/>
  <c r="AU108" i="63" s="1"/>
  <c r="AJ14" i="63"/>
  <c r="AK14" i="63"/>
  <c r="AU14" i="63" s="1"/>
  <c r="AJ15" i="63"/>
  <c r="AK15" i="63"/>
  <c r="AJ97" i="63"/>
  <c r="AK97" i="63"/>
  <c r="AU97" i="63" s="1"/>
  <c r="AJ18" i="63"/>
  <c r="AK18" i="63"/>
  <c r="AU18" i="63" s="1"/>
  <c r="AJ69" i="63"/>
  <c r="AK69" i="63"/>
  <c r="AU69" i="63" s="1"/>
  <c r="AJ68" i="63"/>
  <c r="AK68" i="63"/>
  <c r="AJ109" i="63"/>
  <c r="AK109" i="63"/>
  <c r="AU109" i="63" s="1"/>
  <c r="AR6" i="63"/>
  <c r="AS6" i="63"/>
  <c r="AR58" i="63"/>
  <c r="AS58" i="63"/>
  <c r="AR74" i="63"/>
  <c r="AS74" i="63"/>
  <c r="AR62" i="63"/>
  <c r="AS62" i="63"/>
  <c r="AR7" i="63"/>
  <c r="AS7" i="63"/>
  <c r="AR63" i="63"/>
  <c r="AS63" i="63"/>
  <c r="AR114" i="63"/>
  <c r="AS114" i="63"/>
  <c r="AR98" i="63"/>
  <c r="AS98" i="63"/>
  <c r="AN6" i="63"/>
  <c r="AV6" i="63" s="1"/>
  <c r="AN58" i="63"/>
  <c r="AV58" i="63" s="1"/>
  <c r="AN74" i="63"/>
  <c r="AV74" i="63" s="1"/>
  <c r="AN62" i="63"/>
  <c r="AV62" i="63" s="1"/>
  <c r="AN7" i="63"/>
  <c r="AV7" i="63" s="1"/>
  <c r="AN63" i="63"/>
  <c r="AV63" i="63" s="1"/>
  <c r="AN114" i="63"/>
  <c r="AV114" i="63" s="1"/>
  <c r="AN98" i="63"/>
  <c r="AV98" i="63" s="1"/>
  <c r="AK6" i="63"/>
  <c r="AK58" i="63"/>
  <c r="AQ58" i="63" s="1"/>
  <c r="AK74" i="63"/>
  <c r="AK62" i="63"/>
  <c r="AQ62" i="63" s="1"/>
  <c r="AK7" i="63"/>
  <c r="AQ7" i="63" s="1"/>
  <c r="AK63" i="63"/>
  <c r="AQ63" i="63" s="1"/>
  <c r="AK114" i="63"/>
  <c r="AK98" i="63"/>
  <c r="AQ98" i="63" s="1"/>
  <c r="AJ58" i="63"/>
  <c r="AJ74" i="63"/>
  <c r="AJ62" i="63"/>
  <c r="AJ7" i="63"/>
  <c r="AJ63" i="63"/>
  <c r="AJ114" i="63"/>
  <c r="AJ98" i="63"/>
  <c r="AQ114" i="63" l="1"/>
  <c r="AQ74" i="63"/>
  <c r="AQ6" i="63"/>
  <c r="AQ118" i="63"/>
  <c r="AU6" i="63"/>
  <c r="AQ8" i="63"/>
  <c r="AQ66" i="63"/>
  <c r="AQ12" i="63"/>
  <c r="AU98" i="63"/>
  <c r="AU62" i="63"/>
  <c r="AU114" i="63"/>
  <c r="AU74" i="63"/>
  <c r="AQ75" i="63"/>
  <c r="AU75" i="63"/>
  <c r="AQ17" i="63"/>
  <c r="AU17" i="63"/>
  <c r="AQ29" i="63"/>
  <c r="AQ120" i="63"/>
  <c r="AU120" i="63"/>
  <c r="AQ80" i="63"/>
  <c r="AU80" i="63"/>
  <c r="AQ117" i="63"/>
  <c r="AQ123" i="63"/>
  <c r="AQ79" i="63"/>
  <c r="AU79" i="63"/>
  <c r="AQ99" i="63"/>
  <c r="AQ129" i="63"/>
  <c r="AQ76" i="63"/>
  <c r="AV76" i="63"/>
  <c r="AU63" i="63"/>
  <c r="AU7" i="63"/>
  <c r="AU61" i="63"/>
  <c r="AQ61" i="63"/>
  <c r="AU42" i="63"/>
  <c r="AQ42" i="63"/>
  <c r="AQ93" i="63"/>
  <c r="AV93" i="63"/>
  <c r="AQ89" i="63"/>
  <c r="AV89" i="63"/>
  <c r="AQ32" i="63"/>
  <c r="AV32" i="63"/>
  <c r="AQ97" i="63"/>
  <c r="AQ60" i="63"/>
  <c r="AQ96" i="63"/>
  <c r="AQ16" i="63"/>
  <c r="AQ28" i="63"/>
  <c r="AQ68" i="63"/>
  <c r="AQ15" i="63"/>
  <c r="AQ95" i="63"/>
  <c r="AQ49" i="63"/>
  <c r="AQ88" i="63"/>
  <c r="AQ67" i="63"/>
  <c r="AQ109" i="63"/>
  <c r="AQ105" i="63"/>
  <c r="AQ18" i="63"/>
  <c r="AQ108" i="63"/>
  <c r="AQ106" i="63"/>
  <c r="AQ31" i="63"/>
  <c r="AQ104" i="63"/>
  <c r="AU68" i="63"/>
  <c r="AU15" i="63"/>
  <c r="AU95" i="63"/>
  <c r="AU49" i="63"/>
  <c r="AU88" i="63"/>
  <c r="AU67" i="63"/>
  <c r="AQ69" i="63"/>
  <c r="AQ14" i="63"/>
  <c r="AQ94" i="63"/>
  <c r="AQ107" i="63"/>
  <c r="AQ70" i="63"/>
  <c r="AQ87" i="63"/>
  <c r="AQ46" i="63"/>
  <c r="AQ90" i="63"/>
  <c r="AQ35" i="63"/>
  <c r="AQ45" i="63"/>
  <c r="AQ24" i="63"/>
  <c r="AQ26" i="63"/>
  <c r="AQ92" i="63"/>
  <c r="AQ34" i="63"/>
  <c r="AQ25" i="63"/>
  <c r="AQ59" i="63"/>
  <c r="AU46" i="63"/>
  <c r="AU90" i="63"/>
  <c r="AU35" i="63"/>
  <c r="AU45" i="63"/>
  <c r="AU24" i="63"/>
  <c r="AQ91" i="63"/>
  <c r="AQ47" i="63"/>
  <c r="AQ33" i="63"/>
  <c r="AQ86" i="63"/>
  <c r="AQ44" i="63"/>
  <c r="AQ30" i="63"/>
  <c r="AQ77" i="63"/>
  <c r="AU30" i="63"/>
  <c r="AQ22" i="63"/>
  <c r="AQ85" i="63"/>
  <c r="AQ20" i="63"/>
  <c r="AU58" i="63"/>
  <c r="AQ13" i="63"/>
  <c r="AQ124" i="63"/>
  <c r="AV99" i="63"/>
  <c r="AV129" i="63"/>
  <c r="AQ43" i="63"/>
  <c r="AQ21" i="63"/>
  <c r="AQ116" i="63"/>
  <c r="AQ125" i="63"/>
  <c r="AQ119" i="63"/>
  <c r="AQ126" i="63"/>
  <c r="AQ121" i="63"/>
  <c r="AQ84" i="63"/>
  <c r="AQ83" i="63"/>
  <c r="AQ19" i="63"/>
  <c r="AQ41" i="63"/>
  <c r="AQ51" i="63"/>
  <c r="AQ127" i="63"/>
  <c r="AQ113" i="63"/>
  <c r="AQ128" i="63"/>
  <c r="AQ115" i="63"/>
  <c r="AQ112" i="63"/>
  <c r="AQ82" i="63"/>
  <c r="AQ100" i="63"/>
  <c r="AQ81" i="63"/>
  <c r="AQ78" i="63"/>
  <c r="AQ11" i="63"/>
  <c r="AQ65" i="63"/>
  <c r="AQ110" i="63"/>
  <c r="AQ23" i="63"/>
  <c r="AQ122" i="63"/>
  <c r="AQ9" i="63"/>
  <c r="AU8" i="63"/>
  <c r="AU66" i="63"/>
  <c r="AU12" i="63"/>
  <c r="AQ111" i="63"/>
  <c r="AQ10" i="63"/>
  <c r="AQ64" i="63"/>
  <c r="AQ50" i="63"/>
  <c r="AJ36" i="63"/>
  <c r="AK36" i="63"/>
  <c r="AU36" i="63" s="1"/>
  <c r="AN36" i="63"/>
  <c r="AV36" i="63" s="1"/>
  <c r="AR36" i="63"/>
  <c r="AS36" i="63"/>
  <c r="AJ37" i="63"/>
  <c r="AK37" i="63"/>
  <c r="AU37" i="63" s="1"/>
  <c r="AN37" i="63"/>
  <c r="AV37" i="63" s="1"/>
  <c r="AR37" i="63"/>
  <c r="AS37" i="63"/>
  <c r="AJ38" i="63"/>
  <c r="AK38" i="63"/>
  <c r="AU38" i="63" s="1"/>
  <c r="AN38" i="63"/>
  <c r="AV38" i="63" s="1"/>
  <c r="AR38" i="63"/>
  <c r="AS38" i="63"/>
  <c r="AJ40" i="63"/>
  <c r="AK40" i="63"/>
  <c r="AN40" i="63"/>
  <c r="AV40" i="63" s="1"/>
  <c r="AR40" i="63"/>
  <c r="AS40" i="63"/>
  <c r="AJ101" i="63"/>
  <c r="AK101" i="63"/>
  <c r="AU101" i="63" s="1"/>
  <c r="AN101" i="63"/>
  <c r="AV101" i="63" s="1"/>
  <c r="AR101" i="63"/>
  <c r="AS101" i="63"/>
  <c r="AJ57" i="63"/>
  <c r="AK57" i="63"/>
  <c r="AN57" i="63"/>
  <c r="AV57" i="63" s="1"/>
  <c r="AR57" i="63"/>
  <c r="AS57" i="63"/>
  <c r="AJ71" i="63"/>
  <c r="AK71" i="63"/>
  <c r="AU71" i="63" s="1"/>
  <c r="AN71" i="63"/>
  <c r="AV71" i="63" s="1"/>
  <c r="AR71" i="63"/>
  <c r="AS71" i="63"/>
  <c r="AJ73" i="63"/>
  <c r="AK73" i="63"/>
  <c r="AU73" i="63" s="1"/>
  <c r="AN73" i="63"/>
  <c r="AV73" i="63" s="1"/>
  <c r="AR73" i="63"/>
  <c r="AS73" i="63"/>
  <c r="AK72" i="63"/>
  <c r="AN72" i="63"/>
  <c r="AV72" i="63" s="1"/>
  <c r="AR72" i="63"/>
  <c r="AS72" i="63"/>
  <c r="AJ48" i="63"/>
  <c r="AK48" i="63"/>
  <c r="AU48" i="63" s="1"/>
  <c r="AN48" i="63"/>
  <c r="AV48" i="63" s="1"/>
  <c r="AR48" i="63"/>
  <c r="AS48" i="63"/>
  <c r="AJ52" i="63"/>
  <c r="AK52" i="63"/>
  <c r="AU52" i="63" s="1"/>
  <c r="AN52" i="63"/>
  <c r="AV52" i="63" s="1"/>
  <c r="AR52" i="63"/>
  <c r="AS52" i="63"/>
  <c r="AJ102" i="63"/>
  <c r="AK102" i="63"/>
  <c r="AU102" i="63" s="1"/>
  <c r="AN102" i="63"/>
  <c r="AV102" i="63" s="1"/>
  <c r="AR102" i="63"/>
  <c r="AS102" i="63"/>
  <c r="AJ54" i="63"/>
  <c r="AK54" i="63"/>
  <c r="AU54" i="63" s="1"/>
  <c r="AN54" i="63"/>
  <c r="AV54" i="63" s="1"/>
  <c r="AR54" i="63"/>
  <c r="AS54" i="63"/>
  <c r="AJ56" i="63"/>
  <c r="AK56" i="63"/>
  <c r="AU56" i="63" s="1"/>
  <c r="AN56" i="63"/>
  <c r="AV56" i="63" s="1"/>
  <c r="AR56" i="63"/>
  <c r="AS56" i="63"/>
  <c r="AJ55" i="63"/>
  <c r="AK55" i="63"/>
  <c r="AU55" i="63" s="1"/>
  <c r="AN55" i="63"/>
  <c r="AV55" i="63" s="1"/>
  <c r="AR55" i="63"/>
  <c r="AS55" i="63"/>
  <c r="AJ53" i="63"/>
  <c r="AK53" i="63"/>
  <c r="AN53" i="63"/>
  <c r="AV53" i="63" s="1"/>
  <c r="AR53" i="63"/>
  <c r="AS53" i="63"/>
  <c r="AJ103" i="63"/>
  <c r="AK103" i="63"/>
  <c r="AN103" i="63"/>
  <c r="AV103" i="63" s="1"/>
  <c r="AR103" i="63"/>
  <c r="AS103" i="63"/>
  <c r="AQ103" i="63" l="1"/>
  <c r="AU103" i="63"/>
  <c r="AQ53" i="63"/>
  <c r="AU53" i="63"/>
  <c r="AQ55" i="63"/>
  <c r="AQ56" i="63"/>
  <c r="AQ54" i="63"/>
  <c r="AQ102" i="63"/>
  <c r="AQ52" i="63"/>
  <c r="AQ48" i="63"/>
  <c r="AQ72" i="63"/>
  <c r="AU72" i="63"/>
  <c r="AQ73" i="63"/>
  <c r="AQ71" i="63"/>
  <c r="AQ57" i="63"/>
  <c r="AU57" i="63"/>
  <c r="AQ101" i="63"/>
  <c r="AQ40" i="63"/>
  <c r="AU40" i="63"/>
  <c r="AQ38" i="63"/>
  <c r="AQ37" i="63"/>
  <c r="AQ36" i="63"/>
  <c r="AS39" i="63" l="1"/>
  <c r="AR39" i="63"/>
  <c r="AN39" i="63"/>
  <c r="AV39" i="63" s="1"/>
  <c r="AK39" i="63"/>
  <c r="AU39" i="63" s="1"/>
  <c r="AJ39" i="63"/>
  <c r="AQ39" i="63" l="1"/>
</calcChain>
</file>

<file path=xl/sharedStrings.xml><?xml version="1.0" encoding="utf-8"?>
<sst xmlns="http://schemas.openxmlformats.org/spreadsheetml/2006/main" count="1554" uniqueCount="240">
  <si>
    <t>Октябрьский</t>
  </si>
  <si>
    <t>Железнодорожный</t>
  </si>
  <si>
    <t>Ленинский</t>
  </si>
  <si>
    <t>№</t>
  </si>
  <si>
    <t>Адрес МКД</t>
  </si>
  <si>
    <t>Наименование района</t>
  </si>
  <si>
    <t>Наименование УО</t>
  </si>
  <si>
    <t>Дата проведения собрания</t>
  </si>
  <si>
    <t>Год ввода в эксплуатацию многоквартирного дома</t>
  </si>
  <si>
    <t>Баллы</t>
  </si>
  <si>
    <t>Доля голосов собственников помещений многоквартирного дома, принявших участие в голосовании по вопросам повестки общего собрания собственников помещений от общего числа голосов собственников помещений в многоквартирном доме</t>
  </si>
  <si>
    <t>Участие собственников в благоустройстве территории за последние пять лет (проведение субботников, участие в конкурсах на лучший двор,  разбивка клумб и т.п.)</t>
  </si>
  <si>
    <t xml:space="preserve">Избрание и деятельность совета многоквартирного дома согласно ст. 161.1 Жилищного кодекса РФ </t>
  </si>
  <si>
    <t>В многоквартирном доме выбран и реализован способ управления  товарищество собственников жилья (жилищный кооператив или иной специализированный потребительский кооператив)</t>
  </si>
  <si>
    <t>Количество квартир в домах, расположенных на дворовой территории</t>
  </si>
  <si>
    <t>Доля финансового участия собственников помещений по минимальному перечню работ</t>
  </si>
  <si>
    <t>Доля финансового участия собственников помещений по дополнительному перечню работ</t>
  </si>
  <si>
    <t>Общая сумма баллов</t>
  </si>
  <si>
    <t>Сметная стоимость работ по минимальному перечню, руб.</t>
  </si>
  <si>
    <t>Сметная стоимость работ по дополнительному перечню, руб.</t>
  </si>
  <si>
    <t>Общая сметная стоимость работ по МКД, руб.</t>
  </si>
  <si>
    <t>Всего</t>
  </si>
  <si>
    <t>средства жителей</t>
  </si>
  <si>
    <t>Наличие принятого решения по доли финансового участия иных заинтересованных лиц (спонсоры)</t>
  </si>
  <si>
    <t>Дата и время подачи заявки</t>
  </si>
  <si>
    <t>ООО УК "ЖСК"</t>
  </si>
  <si>
    <t>-</t>
  </si>
  <si>
    <t>ООО "КУЖФ "ЮСТАС"</t>
  </si>
  <si>
    <t>ТСЖ</t>
  </si>
  <si>
    <t>УК</t>
  </si>
  <si>
    <t>МП "МУК Красноярская"</t>
  </si>
  <si>
    <t>Кировский</t>
  </si>
  <si>
    <t>нет</t>
  </si>
  <si>
    <t>ООО "Практика"</t>
  </si>
  <si>
    <t>Центральный</t>
  </si>
  <si>
    <t>ООО УК "Базис"</t>
  </si>
  <si>
    <t>Бюджетные средства, всего</t>
  </si>
  <si>
    <t>ООО УК «Меркурий»</t>
  </si>
  <si>
    <t>Участие в общегородских субботниках, разбивка цветников, покраска и ремонт МАФ, посадка саженцев, украшение балконов цветами</t>
  </si>
  <si>
    <t>ООО УК «Жилищный трест»</t>
  </si>
  <si>
    <t>пер. Вузовский, 7</t>
  </si>
  <si>
    <t>ул. Затонская, 5</t>
  </si>
  <si>
    <t>ул. Транзитная, 50</t>
  </si>
  <si>
    <t>ул. Гусарова, 64</t>
  </si>
  <si>
    <t>ул. Мирошниченко, 2</t>
  </si>
  <si>
    <t>ул. Гусарова, 7</t>
  </si>
  <si>
    <t>Свердловский район</t>
  </si>
  <si>
    <t>ООО УК «ЖСК»</t>
  </si>
  <si>
    <t xml:space="preserve">Участие в  субботниках,участие в уборке дворовой территории, посадка саженцев, покраска и облагораживание территорий </t>
  </si>
  <si>
    <t>ул. Семафорная, 199</t>
  </si>
  <si>
    <t>Советский район</t>
  </si>
  <si>
    <t>ООО УК «Новый город»</t>
  </si>
  <si>
    <t xml:space="preserve">Отсутствует подтверждение копией протокола </t>
  </si>
  <si>
    <t>ул. Джамбульская, 9</t>
  </si>
  <si>
    <t>ул. Тельмана, 16 «А»</t>
  </si>
  <si>
    <t>ул. Ферганская, 9 «А»</t>
  </si>
  <si>
    <t>ул. Тельмана, 15</t>
  </si>
  <si>
    <t>ООО УК «Гарант ЖКХ»</t>
  </si>
  <si>
    <t>ул. Краснодарская, 20</t>
  </si>
  <si>
    <t>ул. Тельмана, 17</t>
  </si>
  <si>
    <t>ТСЖ «Мечта»</t>
  </si>
  <si>
    <t>ул. 9 Мая, 40</t>
  </si>
  <si>
    <t>участие в общегородском субботнике, весенне-осеннем двухмесячнике, посадка цветов</t>
  </si>
  <si>
    <t>ул. 26 Бакинских комиссаров, 36</t>
  </si>
  <si>
    <t>Свердловский</t>
  </si>
  <si>
    <t>Советский</t>
  </si>
  <si>
    <t>Уровень оплаты за жилое помещение и коммунальные услуги в зависимости от среднего уровня оплаты за жилое помещение коммунальные услуги по городу Красноярску (95,3 %)</t>
  </si>
  <si>
    <t xml:space="preserve">Выполнение работ по ремонту проездов к дворовой территории </t>
  </si>
  <si>
    <t>Информация о трудовом участии собственников не ограничивается проведением «одного субботника»</t>
  </si>
  <si>
    <t>Количество малых архитектурных форм на дворовой территории, площадь и материалы покрытий благоустраиваемой территории соответствуют требованиям строительных правил и ГОСТов</t>
  </si>
  <si>
    <t>Обеспечена гармоничность цветовых решений всех элементов благоустрой-ства дворовой территории</t>
  </si>
  <si>
    <t>% мин</t>
  </si>
  <si>
    <t>% доп</t>
  </si>
  <si>
    <t>Избран иработает</t>
  </si>
  <si>
    <t>Посадка цветов, уборка мусора, высадка саженцев</t>
  </si>
  <si>
    <t>Соответствует</t>
  </si>
  <si>
    <t>Выполнение работ по капитальному ремонту общего имущества многоквартирного дома в 2021 году, проводимого в рамках краткосрочного плана реализации региональной программы капитального ремонта общего имущества в многоквартирных домах Региональным фондом капитального ремонта многоквартирных домов Красноярского края</t>
  </si>
  <si>
    <t>10.08.2020, 19.08.2020</t>
  </si>
  <si>
    <t>да, (ремонт крыши Семафорная № 213)</t>
  </si>
  <si>
    <t>Избран и работает</t>
  </si>
  <si>
    <t>посадка зелёных насаждений, проведение субботников</t>
  </si>
  <si>
    <t>_</t>
  </si>
  <si>
    <t>ул. Гладкова, 14</t>
  </si>
  <si>
    <t>ул. Гладкова, 16</t>
  </si>
  <si>
    <t>ул. Гладкова, 18</t>
  </si>
  <si>
    <t>пр. им. газ. "Красноярский рабочий, 171</t>
  </si>
  <si>
    <t>ул. Побежимова, 44 "а"</t>
  </si>
  <si>
    <t>пр. им. газ. "Красноярский рабочий", 125 "а"</t>
  </si>
  <si>
    <t>ООО УК "ТЭРРА"</t>
  </si>
  <si>
    <t>ул. Тимошенкова, 129</t>
  </si>
  <si>
    <t>ул. Тимошенкова, 131</t>
  </si>
  <si>
    <t>ул. Кольцевая, 2 "а"</t>
  </si>
  <si>
    <t>ул. Кольцевая, 10</t>
  </si>
  <si>
    <t>пер. Медицинский, 5</t>
  </si>
  <si>
    <t>да, (газоснабжение)</t>
  </si>
  <si>
    <t>пер. Медицинский, 37</t>
  </si>
  <si>
    <t>пер. Медицинский, 41</t>
  </si>
  <si>
    <t>ул. 60 лет Октября, 43</t>
  </si>
  <si>
    <t>ул. Судостроительная, 123</t>
  </si>
  <si>
    <t>ул. Парашютная, 6</t>
  </si>
  <si>
    <t>Участие в общегородских субботниках, разбивка цветников, покраска и ремонт МАФ, посадка саженцев.  2 место в конкурсе "Лучший Красноярский двор " 2020г.</t>
  </si>
  <si>
    <t>ул. Маерчака, 42</t>
  </si>
  <si>
    <t>Да</t>
  </si>
  <si>
    <t>Требуется</t>
  </si>
  <si>
    <t>ул. Куйбышева, 85</t>
  </si>
  <si>
    <t>Нет</t>
  </si>
  <si>
    <t>Не требуется</t>
  </si>
  <si>
    <t>ул. Робеспьера, 20а</t>
  </si>
  <si>
    <t>ТСЖ "Проспект"</t>
  </si>
  <si>
    <t>ул. Бограда, 116</t>
  </si>
  <si>
    <t>МП г. Красноярска "МУК Красноярская"</t>
  </si>
  <si>
    <t>ул. Копылова, 48</t>
  </si>
  <si>
    <t>ул. Северо-Енисейская, 48а</t>
  </si>
  <si>
    <t>ООО МП "МУК Правобережная"</t>
  </si>
  <si>
    <t>ул. Железнодорожников, 28</t>
  </si>
  <si>
    <t>ул. Республики, 46</t>
  </si>
  <si>
    <t>ул. Щорса, 78</t>
  </si>
  <si>
    <t>ремонт кровли</t>
  </si>
  <si>
    <t>Участие в общегородских субботниках, санитарных пятницах,  посадка саженцев, украшение балконов цветами.</t>
  </si>
  <si>
    <t>ул. Вавилова, 49</t>
  </si>
  <si>
    <t>ремонт и утепление фасада</t>
  </si>
  <si>
    <t>пр.им. газ. "Красноярский рабочий", 75 б</t>
  </si>
  <si>
    <t>пр.им. газ. "Красноярский рабочий", 83</t>
  </si>
  <si>
    <t>ремонт теплоснабжения</t>
  </si>
  <si>
    <t>Участие в общегородских субботниках, санитарных пятницах.</t>
  </si>
  <si>
    <t>ул. Алеши Тимошенкова, 189</t>
  </si>
  <si>
    <t>Участие в общегородских субботниках, санитарных пятницах,  посадка саженцев.</t>
  </si>
  <si>
    <t>ул. Алеши Тимошенкова, 183</t>
  </si>
  <si>
    <t xml:space="preserve">Участие в общегородских субботниках, санитарных пятницах,  посадка саженцев и цветов, </t>
  </si>
  <si>
    <t>ремонт внутридомовых инженерных сетей - электроснабжение</t>
  </si>
  <si>
    <t>ул. Щорса, 46</t>
  </si>
  <si>
    <t>пр. им. газ. "Красноярский рабочий", 109 б</t>
  </si>
  <si>
    <t>пер. Маяковского, 23</t>
  </si>
  <si>
    <t>ООО УК "Платформа"</t>
  </si>
  <si>
    <t>пр. им. газ. "Красноярский рабочий", 91 а</t>
  </si>
  <si>
    <t>пр. им. газ. "Красноярский рабочий", 67</t>
  </si>
  <si>
    <t>ул. Астраханская, 14</t>
  </si>
  <si>
    <t>ул. Юности, 37</t>
  </si>
  <si>
    <t>ул. Шевченко, 44</t>
  </si>
  <si>
    <t>ул. Северный проезд, 13</t>
  </si>
  <si>
    <t>ул. Львовская, 37</t>
  </si>
  <si>
    <t>ул. Амурская, 46</t>
  </si>
  <si>
    <t>ул. Волжская, 29</t>
  </si>
  <si>
    <t>ул. Московская, 12</t>
  </si>
  <si>
    <t>ул. Волжская, 55</t>
  </si>
  <si>
    <t>ул. Глинки, 24</t>
  </si>
  <si>
    <t>ул. Рейдовая, 44а</t>
  </si>
  <si>
    <t>ул. Тобольская, 37а</t>
  </si>
  <si>
    <t>пер. Тихий, 5</t>
  </si>
  <si>
    <t>ул. Шевченко, 52</t>
  </si>
  <si>
    <t>ул. Шевченко, 54</t>
  </si>
  <si>
    <t>ул. Коломенская, 20</t>
  </si>
  <si>
    <t>ул. Львовская, 51</t>
  </si>
  <si>
    <t>пр.им.газеты Красноярский рабочий, 74а</t>
  </si>
  <si>
    <t>пр.им.газеты Красноярский рабочий, 55</t>
  </si>
  <si>
    <t>пр.им.газеты Красноярский рабочий, 49а</t>
  </si>
  <si>
    <t>ул. Львовская, 33</t>
  </si>
  <si>
    <t>ул. Волжская, 21</t>
  </si>
  <si>
    <t>пр.им.газеты Красноярский рабочий, 47а</t>
  </si>
  <si>
    <t>ул. Юности, 14</t>
  </si>
  <si>
    <t>ООО УК "МОЙ ДОМ"</t>
  </si>
  <si>
    <t>пр.им.газеты Красноярский рабочий, 42</t>
  </si>
  <si>
    <t>ул. Борисевича, 1в</t>
  </si>
  <si>
    <t>ул. Борисевича, 14а</t>
  </si>
  <si>
    <t>ул. Борисевича, 2</t>
  </si>
  <si>
    <t>ул. Борисевича, 18</t>
  </si>
  <si>
    <t>ул. 26 Бакинских комиссаров, 25</t>
  </si>
  <si>
    <t>МП"МУК "Правобережная"</t>
  </si>
  <si>
    <t>ул. Автомобилистов, 68</t>
  </si>
  <si>
    <t>пр.им.газеты Красноярский рабочий, 44</t>
  </si>
  <si>
    <t>ООО УКЖФ "АЛИСА"</t>
  </si>
  <si>
    <t>ул. Юности, 23</t>
  </si>
  <si>
    <t>20.08.2020 09-30</t>
  </si>
  <si>
    <t>19.08.2020  10-00</t>
  </si>
  <si>
    <t>пр. Мира 65</t>
  </si>
  <si>
    <t>18.10.2019 г.</t>
  </si>
  <si>
    <t>Посадка цветов, кустарников, уход за зелеными насаждениями</t>
  </si>
  <si>
    <t>соответствует</t>
  </si>
  <si>
    <t xml:space="preserve">04.08.2019 г. </t>
  </si>
  <si>
    <t>19.08.2020 г.</t>
  </si>
  <si>
    <t>06,08,2020</t>
  </si>
  <si>
    <t>ул. Петра Словцова, 12</t>
  </si>
  <si>
    <t>ул. Юшкова, 18 "А"</t>
  </si>
  <si>
    <t>ул. Ботаническая, 1 "Е"</t>
  </si>
  <si>
    <t>Участие в общегородских субботниках, разбивка цветников, посадка саженцев, украшение балконов цветами</t>
  </si>
  <si>
    <t>ул. Гусарова, 22</t>
  </si>
  <si>
    <t>ул. Высотная, 19</t>
  </si>
  <si>
    <t>ул. Можайского, 15</t>
  </si>
  <si>
    <t>ул. Можайского, 12, 14</t>
  </si>
  <si>
    <t>69,78/71,19</t>
  </si>
  <si>
    <t>ул. Ладо Кецховели, 67 к.1,2</t>
  </si>
  <si>
    <t>81/75,6</t>
  </si>
  <si>
    <t>ул. Академика Киренского, 3</t>
  </si>
  <si>
    <t>ул. Академика Киренского, 5</t>
  </si>
  <si>
    <t>ул. Академика Киренского, 7</t>
  </si>
  <si>
    <t>ул. Академика Киренского, 9</t>
  </si>
  <si>
    <t>ул. Академика Киренского, 11</t>
  </si>
  <si>
    <t>ул. Партизанская, 1</t>
  </si>
  <si>
    <t xml:space="preserve">Требуется </t>
  </si>
  <si>
    <t>ул. Ладо Кецховели, 57</t>
  </si>
  <si>
    <t>ул. 78 Добровольческой бригады, 1</t>
  </si>
  <si>
    <t xml:space="preserve"> 28.07.2020</t>
  </si>
  <si>
    <t>ул. Быковского, 7</t>
  </si>
  <si>
    <t>ул. Новгородская, 8</t>
  </si>
  <si>
    <t>пр. Металлургов, 49 «А»</t>
  </si>
  <si>
    <t>ул. 9 Мая, 44 «А», 46</t>
  </si>
  <si>
    <t>ООО УК «Триумф»</t>
  </si>
  <si>
    <t>пр. Ульяновский, 22 «А»</t>
  </si>
  <si>
    <t>ул. Николаева, 15 «А»</t>
  </si>
  <si>
    <t>ул. 40 лет Победы, 12</t>
  </si>
  <si>
    <t>ООО УК «Престиж»</t>
  </si>
  <si>
    <t>ул. Сергея Лазо, 36</t>
  </si>
  <si>
    <t>ООО УК «Авеню 24»</t>
  </si>
  <si>
    <t>ул. Партизана Железняка, 34</t>
  </si>
  <si>
    <t>ООО УК «Советская»</t>
  </si>
  <si>
    <t>ул. 9 Мая, 25</t>
  </si>
  <si>
    <t>ул. 9 Мая, 23</t>
  </si>
  <si>
    <t>ул. 9 Мая, 21</t>
  </si>
  <si>
    <t>пр. 60 лет образования СССР, 31</t>
  </si>
  <si>
    <t>ООО УК «Сибирь»</t>
  </si>
  <si>
    <t>ул. Рокоссовского, 18</t>
  </si>
  <si>
    <t>МП г. Красноярска "МУК Правобережная"</t>
  </si>
  <si>
    <t>ул. Устиновича, 9 "А"</t>
  </si>
  <si>
    <t>ул. Воронова, 37</t>
  </si>
  <si>
    <t>МП  "МУК Красноярская"</t>
  </si>
  <si>
    <t xml:space="preserve">Октябрьский </t>
  </si>
  <si>
    <t>Ранжированный список дворовых территорий для участия в программе по благоустройству дворовых территорий на 2021 год в городе Красноярске</t>
  </si>
  <si>
    <t>пр. Мира, 16</t>
  </si>
  <si>
    <t>ул. Карла Маркса, 137</t>
  </si>
  <si>
    <t>ул. Диктатуры Пролетариата, 40, 40 А</t>
  </si>
  <si>
    <t>ул. Горького, 10</t>
  </si>
  <si>
    <t>ООО УК "СуперСтрой"</t>
  </si>
  <si>
    <t>пр. Металлургов, 15, 17</t>
  </si>
  <si>
    <t>ООО "ЖКК"</t>
  </si>
  <si>
    <t>ул. Центральный проезд, 2</t>
  </si>
  <si>
    <t>ул. Семафорная, 211, 213</t>
  </si>
  <si>
    <t>МП "МУК "Красноярская"</t>
  </si>
  <si>
    <t xml:space="preserve">Не требуется </t>
  </si>
  <si>
    <t>Не третуется</t>
  </si>
  <si>
    <t>ул. Мира,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</si>
</sst>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dd/mm/yy\ h:mm;@"/>
    <numFmt numFmtId="167" formatCode="#,##0.00\ _₽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sz val="14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8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11" fillId="0" borderId="0"/>
    <xf numFmtId="0" fontId="4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4" fontId="10" fillId="2" borderId="1" xfId="3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wrapText="1"/>
    </xf>
    <xf numFmtId="0" fontId="12" fillId="0" borderId="0" xfId="3" applyFont="1" applyAlignment="1">
      <alignment wrapText="1"/>
    </xf>
    <xf numFmtId="0" fontId="6" fillId="4" borderId="1" xfId="3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166" fontId="4" fillId="0" borderId="0" xfId="3" applyNumberFormat="1" applyFont="1" applyAlignment="1">
      <alignment wrapText="1"/>
    </xf>
    <xf numFmtId="166" fontId="0" fillId="0" borderId="0" xfId="0" applyNumberFormat="1"/>
    <xf numFmtId="0" fontId="9" fillId="6" borderId="1" xfId="3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14" fontId="6" fillId="6" borderId="1" xfId="3" applyNumberFormat="1" applyFont="1" applyFill="1" applyBorder="1" applyAlignment="1">
      <alignment horizontal="center" vertical="center" wrapText="1"/>
    </xf>
    <xf numFmtId="0" fontId="6" fillId="6" borderId="1" xfId="3" applyNumberFormat="1" applyFont="1" applyFill="1" applyBorder="1" applyAlignment="1">
      <alignment horizontal="center" vertical="center" wrapText="1"/>
    </xf>
    <xf numFmtId="4" fontId="6" fillId="6" borderId="1" xfId="3" applyNumberFormat="1" applyFont="1" applyFill="1" applyBorder="1" applyAlignment="1">
      <alignment horizontal="right" vertical="center" wrapText="1"/>
    </xf>
    <xf numFmtId="4" fontId="9" fillId="6" borderId="1" xfId="3" applyNumberFormat="1" applyFont="1" applyFill="1" applyBorder="1" applyAlignment="1">
      <alignment horizontal="right" vertical="center" wrapText="1"/>
    </xf>
    <xf numFmtId="166" fontId="6" fillId="6" borderId="1" xfId="3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0" fontId="6" fillId="9" borderId="1" xfId="3" applyFont="1" applyFill="1" applyBorder="1" applyAlignment="1">
      <alignment horizontal="center" vertical="center" wrapText="1"/>
    </xf>
    <xf numFmtId="0" fontId="6" fillId="9" borderId="1" xfId="3" applyNumberFormat="1" applyFont="1" applyFill="1" applyBorder="1" applyAlignment="1">
      <alignment horizontal="center" vertical="center" wrapText="1"/>
    </xf>
    <xf numFmtId="0" fontId="6" fillId="10" borderId="1" xfId="3" applyFont="1" applyFill="1" applyBorder="1" applyAlignment="1">
      <alignment horizontal="center" vertical="center" wrapText="1"/>
    </xf>
    <xf numFmtId="14" fontId="6" fillId="10" borderId="1" xfId="3" applyNumberFormat="1" applyFont="1" applyFill="1" applyBorder="1" applyAlignment="1">
      <alignment horizontal="center" vertical="center" wrapText="1"/>
    </xf>
    <xf numFmtId="0" fontId="6" fillId="10" borderId="1" xfId="3" applyNumberFormat="1" applyFont="1" applyFill="1" applyBorder="1" applyAlignment="1">
      <alignment horizontal="center" vertical="center" wrapText="1"/>
    </xf>
    <xf numFmtId="4" fontId="9" fillId="10" borderId="1" xfId="3" applyNumberFormat="1" applyFont="1" applyFill="1" applyBorder="1" applyAlignment="1">
      <alignment horizontal="right" vertical="center" wrapText="1"/>
    </xf>
    <xf numFmtId="4" fontId="6" fillId="10" borderId="1" xfId="3" applyNumberFormat="1" applyFont="1" applyFill="1" applyBorder="1" applyAlignment="1">
      <alignment horizontal="right" vertical="center" wrapText="1"/>
    </xf>
    <xf numFmtId="166" fontId="6" fillId="10" borderId="1" xfId="3" applyNumberFormat="1" applyFont="1" applyFill="1" applyBorder="1" applyAlignment="1">
      <alignment horizontal="center" vertical="center" wrapText="1"/>
    </xf>
    <xf numFmtId="2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2" fontId="6" fillId="9" borderId="1" xfId="0" applyNumberFormat="1" applyFont="1" applyFill="1" applyBorder="1" applyAlignment="1">
      <alignment horizontal="center" vertical="center" wrapText="1"/>
    </xf>
    <xf numFmtId="4" fontId="9" fillId="9" borderId="1" xfId="3" applyNumberFormat="1" applyFont="1" applyFill="1" applyBorder="1" applyAlignment="1">
      <alignment horizontal="right" vertical="center" wrapText="1"/>
    </xf>
    <xf numFmtId="4" fontId="6" fillId="9" borderId="1" xfId="3" applyNumberFormat="1" applyFont="1" applyFill="1" applyBorder="1" applyAlignment="1">
      <alignment horizontal="right" vertical="center" wrapText="1"/>
    </xf>
    <xf numFmtId="2" fontId="6" fillId="9" borderId="1" xfId="0" applyNumberFormat="1" applyFont="1" applyFill="1" applyBorder="1" applyAlignment="1">
      <alignment horizontal="center" vertical="center"/>
    </xf>
    <xf numFmtId="4" fontId="6" fillId="9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center" vertical="center" wrapText="1"/>
    </xf>
    <xf numFmtId="4" fontId="6" fillId="9" borderId="1" xfId="0" applyNumberFormat="1" applyFont="1" applyFill="1" applyBorder="1" applyAlignment="1">
      <alignment vertical="center" wrapText="1"/>
    </xf>
    <xf numFmtId="0" fontId="15" fillId="0" borderId="1" xfId="0" applyFont="1" applyBorder="1"/>
    <xf numFmtId="4" fontId="6" fillId="6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center" vertical="center" wrapText="1"/>
    </xf>
    <xf numFmtId="4" fontId="6" fillId="11" borderId="1" xfId="0" applyNumberFormat="1" applyFont="1" applyFill="1" applyBorder="1" applyAlignment="1">
      <alignment horizontal="center" vertical="center" wrapText="1"/>
    </xf>
    <xf numFmtId="2" fontId="6" fillId="11" borderId="1" xfId="0" applyNumberFormat="1" applyFont="1" applyFill="1" applyBorder="1" applyAlignment="1">
      <alignment horizontal="center" vertical="center"/>
    </xf>
    <xf numFmtId="14" fontId="6" fillId="11" borderId="1" xfId="0" applyNumberFormat="1" applyFont="1" applyFill="1" applyBorder="1" applyAlignment="1">
      <alignment horizontal="center" vertical="center" wrapText="1"/>
    </xf>
    <xf numFmtId="2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14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9" fillId="9" borderId="1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14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4" fontId="9" fillId="4" borderId="1" xfId="3" applyNumberFormat="1" applyFont="1" applyFill="1" applyBorder="1" applyAlignment="1">
      <alignment horizontal="right" vertical="center" wrapText="1"/>
    </xf>
    <xf numFmtId="167" fontId="13" fillId="4" borderId="1" xfId="0" applyNumberFormat="1" applyFont="1" applyFill="1" applyBorder="1" applyAlignment="1">
      <alignment vertical="center" wrapText="1"/>
    </xf>
    <xf numFmtId="4" fontId="6" fillId="4" borderId="1" xfId="3" applyNumberFormat="1" applyFont="1" applyFill="1" applyBorder="1" applyAlignment="1">
      <alignment horizontal="right" vertical="center" wrapText="1"/>
    </xf>
    <xf numFmtId="166" fontId="6" fillId="4" borderId="1" xfId="3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right" vertical="center" wrapText="1"/>
    </xf>
    <xf numFmtId="166" fontId="6" fillId="9" borderId="1" xfId="3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" fontId="9" fillId="6" borderId="1" xfId="3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22" fontId="6" fillId="11" borderId="1" xfId="0" applyNumberFormat="1" applyFont="1" applyFill="1" applyBorder="1" applyAlignment="1">
      <alignment horizontal="center" vertical="center" wrapText="1"/>
    </xf>
    <xf numFmtId="22" fontId="6" fillId="9" borderId="1" xfId="0" applyNumberFormat="1" applyFont="1" applyFill="1" applyBorder="1" applyAlignment="1">
      <alignment horizontal="center" vertical="center" wrapText="1"/>
    </xf>
    <xf numFmtId="4" fontId="9" fillId="11" borderId="1" xfId="3" applyNumberFormat="1" applyFont="1" applyFill="1" applyBorder="1" applyAlignment="1">
      <alignment horizontal="right" vertical="center" wrapText="1"/>
    </xf>
    <xf numFmtId="4" fontId="6" fillId="11" borderId="1" xfId="3" applyNumberFormat="1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 wrapText="1"/>
    </xf>
    <xf numFmtId="0" fontId="9" fillId="6" borderId="1" xfId="3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14" fontId="6" fillId="6" borderId="1" xfId="3" applyNumberFormat="1" applyFont="1" applyFill="1" applyBorder="1" applyAlignment="1">
      <alignment horizontal="center" vertical="center" wrapText="1"/>
    </xf>
    <xf numFmtId="0" fontId="6" fillId="6" borderId="1" xfId="3" applyNumberFormat="1" applyFont="1" applyFill="1" applyBorder="1" applyAlignment="1">
      <alignment horizontal="center" vertical="center" wrapText="1"/>
    </xf>
    <xf numFmtId="4" fontId="6" fillId="6" borderId="1" xfId="3" applyNumberFormat="1" applyFont="1" applyFill="1" applyBorder="1" applyAlignment="1">
      <alignment horizontal="right" vertical="center" wrapText="1"/>
    </xf>
    <xf numFmtId="4" fontId="9" fillId="6" borderId="1" xfId="3" applyNumberFormat="1" applyFont="1" applyFill="1" applyBorder="1" applyAlignment="1">
      <alignment horizontal="right" vertical="center" wrapText="1"/>
    </xf>
    <xf numFmtId="166" fontId="6" fillId="6" borderId="1" xfId="3" applyNumberFormat="1" applyFont="1" applyFill="1" applyBorder="1" applyAlignment="1">
      <alignment horizontal="center" vertical="center" wrapText="1"/>
    </xf>
    <xf numFmtId="0" fontId="9" fillId="7" borderId="1" xfId="3" applyFont="1" applyFill="1" applyBorder="1" applyAlignment="1">
      <alignment horizontal="center" vertical="center" wrapText="1"/>
    </xf>
    <xf numFmtId="4" fontId="9" fillId="7" borderId="1" xfId="3" applyNumberFormat="1" applyFont="1" applyFill="1" applyBorder="1" applyAlignment="1">
      <alignment horizontal="right" vertical="center" wrapText="1"/>
    </xf>
    <xf numFmtId="4" fontId="6" fillId="7" borderId="1" xfId="3" applyNumberFormat="1" applyFont="1" applyFill="1" applyBorder="1" applyAlignment="1">
      <alignment horizontal="right" vertical="center" wrapText="1"/>
    </xf>
    <xf numFmtId="166" fontId="6" fillId="7" borderId="1" xfId="3" applyNumberFormat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 wrapText="1"/>
    </xf>
    <xf numFmtId="0" fontId="6" fillId="9" borderId="1" xfId="3" applyNumberFormat="1" applyFont="1" applyFill="1" applyBorder="1" applyAlignment="1">
      <alignment horizontal="center" vertical="center" wrapText="1"/>
    </xf>
    <xf numFmtId="0" fontId="6" fillId="10" borderId="1" xfId="3" applyFont="1" applyFill="1" applyBorder="1" applyAlignment="1">
      <alignment horizontal="center" vertical="center" wrapText="1"/>
    </xf>
    <xf numFmtId="14" fontId="6" fillId="10" borderId="1" xfId="3" applyNumberFormat="1" applyFont="1" applyFill="1" applyBorder="1" applyAlignment="1">
      <alignment horizontal="center" vertical="center" wrapText="1"/>
    </xf>
    <xf numFmtId="0" fontId="6" fillId="10" borderId="1" xfId="3" applyNumberFormat="1" applyFont="1" applyFill="1" applyBorder="1" applyAlignment="1">
      <alignment horizontal="center" vertical="center" wrapText="1"/>
    </xf>
    <xf numFmtId="4" fontId="9" fillId="10" borderId="1" xfId="3" applyNumberFormat="1" applyFont="1" applyFill="1" applyBorder="1" applyAlignment="1">
      <alignment horizontal="right" vertical="center" wrapText="1"/>
    </xf>
    <xf numFmtId="4" fontId="6" fillId="10" borderId="1" xfId="3" applyNumberFormat="1" applyFont="1" applyFill="1" applyBorder="1" applyAlignment="1">
      <alignment horizontal="right" vertical="center" wrapText="1"/>
    </xf>
    <xf numFmtId="166" fontId="6" fillId="10" borderId="1" xfId="3" applyNumberFormat="1" applyFont="1" applyFill="1" applyBorder="1" applyAlignment="1">
      <alignment horizontal="center" vertical="center" wrapText="1"/>
    </xf>
    <xf numFmtId="4" fontId="9" fillId="9" borderId="1" xfId="3" applyNumberFormat="1" applyFont="1" applyFill="1" applyBorder="1" applyAlignment="1">
      <alignment horizontal="right" vertical="center" wrapText="1"/>
    </xf>
    <xf numFmtId="4" fontId="6" fillId="9" borderId="1" xfId="3" applyNumberFormat="1" applyFont="1" applyFill="1" applyBorder="1" applyAlignment="1">
      <alignment horizontal="right" vertical="center" wrapText="1"/>
    </xf>
    <xf numFmtId="2" fontId="6" fillId="6" borderId="1" xfId="3" applyNumberFormat="1" applyFont="1" applyFill="1" applyBorder="1" applyAlignment="1">
      <alignment horizontal="center" vertical="center" wrapText="1"/>
    </xf>
    <xf numFmtId="4" fontId="9" fillId="7" borderId="1" xfId="3" applyNumberFormat="1" applyFont="1" applyFill="1" applyBorder="1" applyAlignment="1">
      <alignment horizontal="center" vertical="center" wrapText="1"/>
    </xf>
    <xf numFmtId="0" fontId="6" fillId="11" borderId="1" xfId="3" applyNumberFormat="1" applyFont="1" applyFill="1" applyBorder="1" applyAlignment="1">
      <alignment horizontal="center" vertical="center" wrapText="1"/>
    </xf>
    <xf numFmtId="0" fontId="9" fillId="11" borderId="1" xfId="3" applyFont="1" applyFill="1" applyBorder="1" applyAlignment="1">
      <alignment horizontal="center" vertical="center" wrapText="1"/>
    </xf>
    <xf numFmtId="4" fontId="9" fillId="11" borderId="1" xfId="3" applyNumberFormat="1" applyFont="1" applyFill="1" applyBorder="1" applyAlignment="1">
      <alignment horizontal="center" vertical="center" wrapText="1"/>
    </xf>
    <xf numFmtId="4" fontId="6" fillId="11" borderId="1" xfId="3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center" vertical="center" wrapText="1"/>
    </xf>
    <xf numFmtId="14" fontId="6" fillId="11" borderId="1" xfId="3" applyNumberFormat="1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center" vertical="center" wrapText="1"/>
    </xf>
    <xf numFmtId="14" fontId="6" fillId="12" borderId="1" xfId="3" applyNumberFormat="1" applyFont="1" applyFill="1" applyBorder="1" applyAlignment="1">
      <alignment horizontal="center" vertical="center" wrapText="1"/>
    </xf>
    <xf numFmtId="0" fontId="6" fillId="12" borderId="1" xfId="3" applyNumberFormat="1" applyFont="1" applyFill="1" applyBorder="1" applyAlignment="1">
      <alignment horizontal="center" vertical="center" wrapText="1"/>
    </xf>
    <xf numFmtId="4" fontId="9" fillId="12" borderId="1" xfId="3" applyNumberFormat="1" applyFont="1" applyFill="1" applyBorder="1" applyAlignment="1">
      <alignment horizontal="right" vertical="center" wrapText="1"/>
    </xf>
    <xf numFmtId="4" fontId="6" fillId="12" borderId="1" xfId="3" applyNumberFormat="1" applyFont="1" applyFill="1" applyBorder="1" applyAlignment="1">
      <alignment horizontal="right" vertical="center" wrapText="1"/>
    </xf>
    <xf numFmtId="166" fontId="6" fillId="12" borderId="1" xfId="3" applyNumberFormat="1" applyFont="1" applyFill="1" applyBorder="1" applyAlignment="1">
      <alignment horizontal="center" vertical="center" wrapText="1"/>
    </xf>
    <xf numFmtId="0" fontId="9" fillId="10" borderId="1" xfId="3" applyFont="1" applyFill="1" applyBorder="1" applyAlignment="1">
      <alignment horizontal="center" vertical="center" wrapText="1"/>
    </xf>
    <xf numFmtId="0" fontId="9" fillId="9" borderId="1" xfId="3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 wrapText="1"/>
    </xf>
    <xf numFmtId="14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/>
    </xf>
    <xf numFmtId="0" fontId="9" fillId="4" borderId="1" xfId="3" applyFont="1" applyFill="1" applyBorder="1" applyAlignment="1">
      <alignment horizontal="center" vertical="center" wrapText="1"/>
    </xf>
    <xf numFmtId="4" fontId="9" fillId="4" borderId="1" xfId="3" applyNumberFormat="1" applyFont="1" applyFill="1" applyBorder="1" applyAlignment="1">
      <alignment horizontal="right" vertical="center" wrapText="1"/>
    </xf>
    <xf numFmtId="4" fontId="6" fillId="4" borderId="1" xfId="3" applyNumberFormat="1" applyFont="1" applyFill="1" applyBorder="1" applyAlignment="1">
      <alignment horizontal="right" vertical="center" wrapText="1"/>
    </xf>
    <xf numFmtId="166" fontId="6" fillId="4" borderId="1" xfId="3" applyNumberFormat="1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right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166" fontId="6" fillId="11" borderId="1" xfId="3" applyNumberFormat="1" applyFont="1" applyFill="1" applyBorder="1" applyAlignment="1">
      <alignment horizontal="center" vertical="center" wrapText="1"/>
    </xf>
    <xf numFmtId="166" fontId="6" fillId="9" borderId="1" xfId="3" applyNumberFormat="1" applyFont="1" applyFill="1" applyBorder="1" applyAlignment="1">
      <alignment horizontal="center" vertical="center" wrapText="1"/>
    </xf>
    <xf numFmtId="4" fontId="9" fillId="6" borderId="1" xfId="3" applyNumberFormat="1" applyFont="1" applyFill="1" applyBorder="1" applyAlignment="1">
      <alignment horizontal="center" vertical="center" wrapText="1"/>
    </xf>
    <xf numFmtId="4" fontId="6" fillId="3" borderId="1" xfId="3" applyNumberFormat="1" applyFont="1" applyFill="1" applyBorder="1" applyAlignment="1">
      <alignment horizontal="right" vertical="center" wrapText="1"/>
    </xf>
    <xf numFmtId="4" fontId="6" fillId="3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0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10" fillId="2" borderId="4" xfId="3" applyNumberFormat="1" applyFont="1" applyFill="1" applyBorder="1" applyAlignment="1">
      <alignment horizontal="center" vertical="center" wrapText="1"/>
    </xf>
    <xf numFmtId="4" fontId="10" fillId="2" borderId="6" xfId="3" applyNumberFormat="1" applyFont="1" applyFill="1" applyBorder="1" applyAlignment="1">
      <alignment horizontal="center" vertical="center" wrapText="1"/>
    </xf>
    <xf numFmtId="4" fontId="10" fillId="2" borderId="5" xfId="3" applyNumberFormat="1" applyFont="1" applyFill="1" applyBorder="1" applyAlignment="1">
      <alignment horizontal="center" vertical="center" wrapText="1"/>
    </xf>
    <xf numFmtId="166" fontId="10" fillId="2" borderId="1" xfId="3" applyNumberFormat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2" fontId="10" fillId="2" borderId="2" xfId="3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2" fontId="10" fillId="3" borderId="1" xfId="3" applyNumberFormat="1" applyFont="1" applyFill="1" applyBorder="1" applyAlignment="1">
      <alignment horizontal="center" vertical="center" wrapText="1"/>
    </xf>
    <xf numFmtId="165" fontId="10" fillId="2" borderId="1" xfId="3" applyNumberFormat="1" applyFont="1" applyFill="1" applyBorder="1" applyAlignment="1">
      <alignment horizontal="center" vertical="center" wrapText="1"/>
    </xf>
    <xf numFmtId="0" fontId="10" fillId="5" borderId="2" xfId="3" applyFont="1" applyFill="1" applyBorder="1" applyAlignment="1">
      <alignment horizontal="center" vertical="center" wrapText="1"/>
    </xf>
    <xf numFmtId="0" fontId="10" fillId="5" borderId="3" xfId="3" applyFont="1" applyFill="1" applyBorder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165" fontId="10" fillId="2" borderId="2" xfId="3" applyNumberFormat="1" applyFont="1" applyFill="1" applyBorder="1" applyAlignment="1">
      <alignment horizontal="center" vertical="center" wrapText="1"/>
    </xf>
    <xf numFmtId="165" fontId="10" fillId="2" borderId="3" xfId="3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1"/>
    <cellStyle name="Обычный 2 2" xfId="2"/>
    <cellStyle name="Обычный 2 2 2" xfId="7"/>
    <cellStyle name="Обычный 2 3" xfId="3"/>
    <cellStyle name="Обычный 3" xfId="4"/>
    <cellStyle name="Обычный 4" xfId="5"/>
    <cellStyle name="Обычный 4 2" xfId="8"/>
    <cellStyle name="Финансовый 2" xfId="6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V129"/>
  <sheetViews>
    <sheetView tabSelected="1" zoomScale="50" zoomScaleNormal="50" workbookViewId="0">
      <pane ySplit="5" topLeftCell="A117" activePane="bottomLeft" state="frozen"/>
      <selection pane="bottomLeft" activeCell="O2" sqref="O1:AJ1048576"/>
    </sheetView>
  </sheetViews>
  <sheetFormatPr defaultRowHeight="12.75" x14ac:dyDescent="0.2"/>
  <cols>
    <col min="2" max="2" width="14.7109375" customWidth="1"/>
    <col min="3" max="3" width="16" customWidth="1"/>
    <col min="4" max="4" width="13.42578125" customWidth="1"/>
    <col min="5" max="5" width="25.85546875" hidden="1" customWidth="1"/>
    <col min="6" max="7" width="9.140625" hidden="1" customWidth="1"/>
    <col min="8" max="8" width="39.5703125" hidden="1" customWidth="1"/>
    <col min="9" max="9" width="9.140625" hidden="1" customWidth="1"/>
    <col min="10" max="10" width="16.140625" customWidth="1"/>
    <col min="11" max="13" width="9.140625" customWidth="1"/>
    <col min="14" max="14" width="54.140625" customWidth="1"/>
    <col min="15" max="15" width="9.140625" customWidth="1"/>
    <col min="16" max="16" width="25.85546875" customWidth="1"/>
    <col min="17" max="17" width="9.140625" customWidth="1"/>
    <col min="18" max="18" width="25.5703125" customWidth="1"/>
    <col min="19" max="19" width="9.140625" customWidth="1"/>
    <col min="20" max="20" width="16.140625" customWidth="1"/>
    <col min="21" max="21" width="9.140625" customWidth="1"/>
    <col min="22" max="22" width="18.5703125" customWidth="1"/>
    <col min="23" max="25" width="9.140625" customWidth="1"/>
    <col min="26" max="31" width="10.5703125" customWidth="1"/>
    <col min="32" max="32" width="11.140625" customWidth="1"/>
    <col min="33" max="33" width="18" customWidth="1"/>
    <col min="34" max="34" width="21.140625" customWidth="1"/>
    <col min="35" max="38" width="18" customWidth="1"/>
    <col min="39" max="39" width="19.140625" customWidth="1"/>
    <col min="40" max="40" width="20.5703125" customWidth="1"/>
    <col min="41" max="41" width="18" customWidth="1"/>
    <col min="42" max="42" width="21.140625" style="7" customWidth="1"/>
    <col min="43" max="43" width="21.28515625" customWidth="1"/>
    <col min="44" max="44" width="20" customWidth="1"/>
    <col min="45" max="45" width="18.7109375" customWidth="1"/>
    <col min="46" max="46" width="20.5703125" customWidth="1"/>
    <col min="47" max="47" width="12.85546875" customWidth="1"/>
    <col min="48" max="48" width="11.140625" customWidth="1"/>
  </cols>
  <sheetData>
    <row r="1" spans="1:48" ht="79.5" customHeight="1" x14ac:dyDescent="0.2">
      <c r="A1" s="148" t="s">
        <v>226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50"/>
      <c r="AR1" s="150"/>
      <c r="AS1" s="150"/>
      <c r="AT1" s="150"/>
      <c r="AU1" s="150"/>
      <c r="AV1" s="150"/>
    </row>
    <row r="2" spans="1:48" ht="31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2"/>
      <c r="AH2" s="2"/>
      <c r="AI2" s="2"/>
      <c r="AJ2" s="2"/>
      <c r="AK2" s="2"/>
      <c r="AL2" s="2"/>
      <c r="AM2" s="2"/>
      <c r="AN2" s="2"/>
      <c r="AO2" s="2"/>
      <c r="AP2" s="6"/>
    </row>
    <row r="3" spans="1:48" ht="45.75" customHeight="1" x14ac:dyDescent="0.2">
      <c r="A3" s="151" t="s">
        <v>3</v>
      </c>
      <c r="B3" s="133" t="s">
        <v>4</v>
      </c>
      <c r="C3" s="133" t="s">
        <v>5</v>
      </c>
      <c r="D3" s="133" t="s">
        <v>6</v>
      </c>
      <c r="E3" s="133" t="s">
        <v>7</v>
      </c>
      <c r="F3" s="133" t="s">
        <v>8</v>
      </c>
      <c r="G3" s="133" t="s">
        <v>9</v>
      </c>
      <c r="H3" s="133" t="s">
        <v>76</v>
      </c>
      <c r="I3" s="133" t="s">
        <v>9</v>
      </c>
      <c r="J3" s="147" t="s">
        <v>67</v>
      </c>
      <c r="K3" s="133" t="s">
        <v>9</v>
      </c>
      <c r="L3" s="154" t="s">
        <v>10</v>
      </c>
      <c r="M3" s="133" t="s">
        <v>9</v>
      </c>
      <c r="N3" s="133" t="s">
        <v>11</v>
      </c>
      <c r="O3" s="133" t="s">
        <v>9</v>
      </c>
      <c r="P3" s="145" t="s">
        <v>12</v>
      </c>
      <c r="Q3" s="133" t="s">
        <v>9</v>
      </c>
      <c r="R3" s="133" t="s">
        <v>13</v>
      </c>
      <c r="S3" s="133" t="s">
        <v>9</v>
      </c>
      <c r="T3" s="133" t="s">
        <v>14</v>
      </c>
      <c r="U3" s="133" t="s">
        <v>9</v>
      </c>
      <c r="V3" s="147" t="s">
        <v>68</v>
      </c>
      <c r="W3" s="133" t="s">
        <v>9</v>
      </c>
      <c r="X3" s="144" t="s">
        <v>15</v>
      </c>
      <c r="Y3" s="142" t="s">
        <v>9</v>
      </c>
      <c r="Z3" s="144" t="s">
        <v>16</v>
      </c>
      <c r="AA3" s="142" t="s">
        <v>9</v>
      </c>
      <c r="AB3" s="142" t="s">
        <v>23</v>
      </c>
      <c r="AC3" s="142" t="s">
        <v>9</v>
      </c>
      <c r="AD3" s="141" t="s">
        <v>66</v>
      </c>
      <c r="AE3" s="133" t="s">
        <v>9</v>
      </c>
      <c r="AF3" s="131" t="s">
        <v>69</v>
      </c>
      <c r="AG3" s="131" t="s">
        <v>9</v>
      </c>
      <c r="AH3" s="143" t="s">
        <v>70</v>
      </c>
      <c r="AI3" s="131" t="s">
        <v>9</v>
      </c>
      <c r="AJ3" s="142" t="s">
        <v>17</v>
      </c>
      <c r="AK3" s="136" t="s">
        <v>18</v>
      </c>
      <c r="AL3" s="137"/>
      <c r="AM3" s="138"/>
      <c r="AN3" s="136" t="s">
        <v>19</v>
      </c>
      <c r="AO3" s="137"/>
      <c r="AP3" s="138"/>
      <c r="AQ3" s="136" t="s">
        <v>20</v>
      </c>
      <c r="AR3" s="137"/>
      <c r="AS3" s="138"/>
      <c r="AT3" s="139" t="s">
        <v>24</v>
      </c>
      <c r="AU3" s="129" t="s">
        <v>71</v>
      </c>
      <c r="AV3" s="129" t="s">
        <v>72</v>
      </c>
    </row>
    <row r="4" spans="1:48" ht="148.5" customHeight="1" x14ac:dyDescent="0.2">
      <c r="A4" s="152"/>
      <c r="B4" s="140"/>
      <c r="C4" s="140"/>
      <c r="D4" s="140"/>
      <c r="E4" s="140"/>
      <c r="F4" s="140"/>
      <c r="G4" s="140"/>
      <c r="H4" s="140"/>
      <c r="I4" s="140"/>
      <c r="J4" s="153"/>
      <c r="K4" s="140"/>
      <c r="L4" s="155"/>
      <c r="M4" s="140"/>
      <c r="N4" s="140"/>
      <c r="O4" s="140"/>
      <c r="P4" s="146"/>
      <c r="Q4" s="140"/>
      <c r="R4" s="140"/>
      <c r="S4" s="140"/>
      <c r="T4" s="140"/>
      <c r="U4" s="140"/>
      <c r="V4" s="134"/>
      <c r="W4" s="140"/>
      <c r="X4" s="144"/>
      <c r="Y4" s="142"/>
      <c r="Z4" s="144"/>
      <c r="AA4" s="142"/>
      <c r="AB4" s="142"/>
      <c r="AC4" s="142"/>
      <c r="AD4" s="134"/>
      <c r="AE4" s="134"/>
      <c r="AF4" s="132"/>
      <c r="AG4" s="135"/>
      <c r="AH4" s="143"/>
      <c r="AI4" s="131"/>
      <c r="AJ4" s="142"/>
      <c r="AK4" s="1" t="s">
        <v>21</v>
      </c>
      <c r="AL4" s="1" t="s">
        <v>36</v>
      </c>
      <c r="AM4" s="1" t="s">
        <v>22</v>
      </c>
      <c r="AN4" s="1" t="s">
        <v>21</v>
      </c>
      <c r="AO4" s="1" t="s">
        <v>36</v>
      </c>
      <c r="AP4" s="1" t="s">
        <v>22</v>
      </c>
      <c r="AQ4" s="1" t="s">
        <v>21</v>
      </c>
      <c r="AR4" s="1" t="s">
        <v>36</v>
      </c>
      <c r="AS4" s="1" t="s">
        <v>22</v>
      </c>
      <c r="AT4" s="139"/>
      <c r="AU4" s="130"/>
      <c r="AV4" s="130"/>
    </row>
    <row r="5" spans="1:48" ht="15.75" x14ac:dyDescent="0.2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0">
        <v>14</v>
      </c>
      <c r="O5" s="50">
        <v>15</v>
      </c>
      <c r="P5" s="50">
        <v>16</v>
      </c>
      <c r="Q5" s="50">
        <v>17</v>
      </c>
      <c r="R5" s="50">
        <v>18</v>
      </c>
      <c r="S5" s="50">
        <v>19</v>
      </c>
      <c r="T5" s="50">
        <v>20</v>
      </c>
      <c r="U5" s="50">
        <v>21</v>
      </c>
      <c r="V5" s="50">
        <v>22</v>
      </c>
      <c r="W5" s="50">
        <v>23</v>
      </c>
      <c r="X5" s="50">
        <v>24</v>
      </c>
      <c r="Y5" s="50">
        <v>25</v>
      </c>
      <c r="Z5" s="50">
        <v>26</v>
      </c>
      <c r="AA5" s="50">
        <v>27</v>
      </c>
      <c r="AB5" s="50">
        <v>28</v>
      </c>
      <c r="AC5" s="50">
        <v>29</v>
      </c>
      <c r="AD5" s="50">
        <v>30</v>
      </c>
      <c r="AE5" s="50">
        <v>31</v>
      </c>
      <c r="AF5" s="50">
        <v>32</v>
      </c>
      <c r="AG5" s="50">
        <v>33</v>
      </c>
      <c r="AH5" s="50">
        <v>34</v>
      </c>
      <c r="AI5" s="50">
        <v>35</v>
      </c>
      <c r="AJ5" s="50">
        <v>36</v>
      </c>
      <c r="AK5" s="50">
        <v>37</v>
      </c>
      <c r="AL5" s="50">
        <v>38</v>
      </c>
      <c r="AM5" s="50">
        <v>39</v>
      </c>
      <c r="AN5" s="50">
        <v>40</v>
      </c>
      <c r="AO5" s="50">
        <v>41</v>
      </c>
      <c r="AP5" s="50">
        <v>42</v>
      </c>
      <c r="AQ5" s="50">
        <v>43</v>
      </c>
      <c r="AR5" s="50">
        <v>44</v>
      </c>
      <c r="AS5" s="50">
        <v>45</v>
      </c>
      <c r="AT5" s="50">
        <v>46</v>
      </c>
      <c r="AU5" s="50">
        <v>47</v>
      </c>
      <c r="AV5" s="50">
        <v>48</v>
      </c>
    </row>
    <row r="6" spans="1:48" s="35" customFormat="1" ht="99" customHeight="1" x14ac:dyDescent="0.25">
      <c r="A6" s="65">
        <v>1</v>
      </c>
      <c r="B6" s="18" t="s">
        <v>101</v>
      </c>
      <c r="C6" s="18" t="s">
        <v>1</v>
      </c>
      <c r="D6" s="18" t="s">
        <v>37</v>
      </c>
      <c r="E6" s="19">
        <v>44059</v>
      </c>
      <c r="F6" s="18">
        <v>1991</v>
      </c>
      <c r="G6" s="18">
        <v>5</v>
      </c>
      <c r="H6" s="18" t="s">
        <v>102</v>
      </c>
      <c r="I6" s="18">
        <v>2</v>
      </c>
      <c r="J6" s="18" t="s">
        <v>103</v>
      </c>
      <c r="K6" s="18">
        <v>5</v>
      </c>
      <c r="L6" s="20">
        <v>81.400000000000006</v>
      </c>
      <c r="M6" s="18">
        <v>7</v>
      </c>
      <c r="N6" s="18" t="s">
        <v>38</v>
      </c>
      <c r="O6" s="18">
        <v>10</v>
      </c>
      <c r="P6" s="18" t="s">
        <v>73</v>
      </c>
      <c r="Q6" s="18">
        <v>3</v>
      </c>
      <c r="R6" s="18" t="s">
        <v>29</v>
      </c>
      <c r="S6" s="18">
        <v>0</v>
      </c>
      <c r="T6" s="18">
        <v>283</v>
      </c>
      <c r="U6" s="18">
        <v>7</v>
      </c>
      <c r="V6" s="18" t="s">
        <v>74</v>
      </c>
      <c r="W6" s="18">
        <v>10</v>
      </c>
      <c r="X6" s="20">
        <v>5.0999999999999996</v>
      </c>
      <c r="Y6" s="20">
        <v>5</v>
      </c>
      <c r="Z6" s="20">
        <v>30.1</v>
      </c>
      <c r="AA6" s="20">
        <v>3</v>
      </c>
      <c r="AB6" s="20" t="s">
        <v>26</v>
      </c>
      <c r="AC6" s="20">
        <v>0</v>
      </c>
      <c r="AD6" s="20">
        <v>96.8</v>
      </c>
      <c r="AE6" s="18">
        <v>3</v>
      </c>
      <c r="AF6" s="20" t="s">
        <v>75</v>
      </c>
      <c r="AG6" s="66">
        <v>10</v>
      </c>
      <c r="AH6" s="20" t="s">
        <v>70</v>
      </c>
      <c r="AI6" s="18">
        <v>10</v>
      </c>
      <c r="AJ6" s="113">
        <f t="shared" ref="AJ6:AJ37" si="0">G6+I6+K6+M6+O6+Q6+S6+U6+W6+Y6+AA6+AC6+AE6+AG6+AI6</f>
        <v>80</v>
      </c>
      <c r="AK6" s="21">
        <f t="shared" ref="AK6:AK37" si="1">AL6+AM6</f>
        <v>8219216.0899999999</v>
      </c>
      <c r="AL6" s="22">
        <v>7800036.0700000003</v>
      </c>
      <c r="AM6" s="22">
        <v>419180.02</v>
      </c>
      <c r="AN6" s="21">
        <f t="shared" ref="AN6:AN37" si="2">AO6+AP6</f>
        <v>3472476.1</v>
      </c>
      <c r="AO6" s="22">
        <v>2427260.79</v>
      </c>
      <c r="AP6" s="22">
        <v>1045215.31</v>
      </c>
      <c r="AQ6" s="22">
        <f t="shared" ref="AQ6:AQ37" si="3">AK6+AN6</f>
        <v>11691692.189999999</v>
      </c>
      <c r="AR6" s="127">
        <f t="shared" ref="AR6:AR37" si="4">AL6+AO6</f>
        <v>10227296.859999999</v>
      </c>
      <c r="AS6" s="22">
        <f t="shared" ref="AS6:AS37" si="5">AM6+AP6</f>
        <v>1464395.33</v>
      </c>
      <c r="AT6" s="23">
        <v>44060.375</v>
      </c>
      <c r="AU6" s="24">
        <f t="shared" ref="AU6:AU21" si="6">AM6/AK6*100</f>
        <v>5.0999999928216999</v>
      </c>
      <c r="AV6" s="24">
        <f t="shared" ref="AV6:AV41" si="7">AP6/AN6*100</f>
        <v>30.100000112311786</v>
      </c>
    </row>
    <row r="7" spans="1:48" s="35" customFormat="1" ht="99" customHeight="1" x14ac:dyDescent="0.25">
      <c r="A7" s="65">
        <v>2</v>
      </c>
      <c r="B7" s="91" t="s">
        <v>111</v>
      </c>
      <c r="C7" s="91" t="s">
        <v>1</v>
      </c>
      <c r="D7" s="91" t="s">
        <v>39</v>
      </c>
      <c r="E7" s="92">
        <v>44037</v>
      </c>
      <c r="F7" s="91">
        <v>1981</v>
      </c>
      <c r="G7" s="91">
        <v>6</v>
      </c>
      <c r="H7" s="91" t="s">
        <v>105</v>
      </c>
      <c r="I7" s="91">
        <v>0</v>
      </c>
      <c r="J7" s="91" t="s">
        <v>103</v>
      </c>
      <c r="K7" s="91">
        <v>0</v>
      </c>
      <c r="L7" s="93">
        <v>93</v>
      </c>
      <c r="M7" s="91">
        <v>8</v>
      </c>
      <c r="N7" s="91" t="s">
        <v>38</v>
      </c>
      <c r="O7" s="91">
        <v>10</v>
      </c>
      <c r="P7" s="91" t="s">
        <v>73</v>
      </c>
      <c r="Q7" s="91">
        <v>3</v>
      </c>
      <c r="R7" s="91" t="s">
        <v>29</v>
      </c>
      <c r="S7" s="91">
        <v>0</v>
      </c>
      <c r="T7" s="91">
        <v>368</v>
      </c>
      <c r="U7" s="91">
        <v>7</v>
      </c>
      <c r="V7" s="91" t="s">
        <v>74</v>
      </c>
      <c r="W7" s="91">
        <v>10</v>
      </c>
      <c r="X7" s="93">
        <v>6</v>
      </c>
      <c r="Y7" s="93">
        <v>5</v>
      </c>
      <c r="Z7" s="93">
        <v>31</v>
      </c>
      <c r="AA7" s="93">
        <v>3</v>
      </c>
      <c r="AB7" s="93" t="s">
        <v>26</v>
      </c>
      <c r="AC7" s="93">
        <v>0</v>
      </c>
      <c r="AD7" s="93">
        <v>98.6</v>
      </c>
      <c r="AE7" s="91">
        <v>3</v>
      </c>
      <c r="AF7" s="93" t="s">
        <v>75</v>
      </c>
      <c r="AG7" s="66">
        <v>10</v>
      </c>
      <c r="AH7" s="93" t="s">
        <v>70</v>
      </c>
      <c r="AI7" s="91">
        <v>10</v>
      </c>
      <c r="AJ7" s="113">
        <f t="shared" si="0"/>
        <v>75</v>
      </c>
      <c r="AK7" s="94">
        <f t="shared" si="1"/>
        <v>6254020.1500000004</v>
      </c>
      <c r="AL7" s="95">
        <v>5878778.9400000004</v>
      </c>
      <c r="AM7" s="95">
        <v>375241.21</v>
      </c>
      <c r="AN7" s="94">
        <f t="shared" si="2"/>
        <v>2422273.5700000003</v>
      </c>
      <c r="AO7" s="95">
        <v>1671368.76</v>
      </c>
      <c r="AP7" s="95">
        <v>750904.81</v>
      </c>
      <c r="AQ7" s="95">
        <f t="shared" si="3"/>
        <v>8676293.7200000007</v>
      </c>
      <c r="AR7" s="127">
        <f t="shared" si="4"/>
        <v>7550147.7000000002</v>
      </c>
      <c r="AS7" s="95">
        <f t="shared" si="5"/>
        <v>1126146.02</v>
      </c>
      <c r="AT7" s="96">
        <v>44060.602083333331</v>
      </c>
      <c r="AU7" s="24">
        <f t="shared" si="6"/>
        <v>6.0000000159897144</v>
      </c>
      <c r="AV7" s="24">
        <f t="shared" si="7"/>
        <v>31.000000136235645</v>
      </c>
    </row>
    <row r="8" spans="1:48" s="35" customFormat="1" ht="99" customHeight="1" x14ac:dyDescent="0.25">
      <c r="A8" s="65">
        <v>3</v>
      </c>
      <c r="B8" s="25" t="s">
        <v>131</v>
      </c>
      <c r="C8" s="25" t="s">
        <v>31</v>
      </c>
      <c r="D8" s="25" t="s">
        <v>231</v>
      </c>
      <c r="E8" s="26">
        <v>43677</v>
      </c>
      <c r="F8" s="25">
        <v>1992</v>
      </c>
      <c r="G8" s="25">
        <v>6</v>
      </c>
      <c r="H8" s="25" t="s">
        <v>26</v>
      </c>
      <c r="I8" s="25">
        <v>0</v>
      </c>
      <c r="J8" s="25" t="s">
        <v>103</v>
      </c>
      <c r="K8" s="25">
        <v>5</v>
      </c>
      <c r="L8" s="25">
        <v>97.4</v>
      </c>
      <c r="M8" s="25">
        <v>8</v>
      </c>
      <c r="N8" s="89" t="s">
        <v>128</v>
      </c>
      <c r="O8" s="25">
        <v>10</v>
      </c>
      <c r="P8" s="89" t="s">
        <v>79</v>
      </c>
      <c r="Q8" s="25">
        <v>3</v>
      </c>
      <c r="R8" s="89" t="s">
        <v>29</v>
      </c>
      <c r="S8" s="25">
        <v>0</v>
      </c>
      <c r="T8" s="25">
        <v>108</v>
      </c>
      <c r="U8" s="25">
        <v>4</v>
      </c>
      <c r="V8" s="89" t="s">
        <v>74</v>
      </c>
      <c r="W8" s="25">
        <v>10</v>
      </c>
      <c r="X8" s="25">
        <v>3.5</v>
      </c>
      <c r="Y8" s="25">
        <v>3</v>
      </c>
      <c r="Z8" s="25">
        <v>20.5</v>
      </c>
      <c r="AA8" s="25">
        <v>1</v>
      </c>
      <c r="AB8" s="25" t="s">
        <v>26</v>
      </c>
      <c r="AC8" s="25">
        <v>0</v>
      </c>
      <c r="AD8" s="25">
        <v>98.3</v>
      </c>
      <c r="AE8" s="25">
        <v>3</v>
      </c>
      <c r="AF8" s="90" t="s">
        <v>75</v>
      </c>
      <c r="AG8" s="25">
        <v>10</v>
      </c>
      <c r="AH8" s="90" t="s">
        <v>70</v>
      </c>
      <c r="AI8" s="25">
        <v>10</v>
      </c>
      <c r="AJ8" s="114">
        <f t="shared" si="0"/>
        <v>73</v>
      </c>
      <c r="AK8" s="97">
        <f t="shared" si="1"/>
        <v>2132561.69</v>
      </c>
      <c r="AL8" s="33">
        <v>2057922.03</v>
      </c>
      <c r="AM8" s="33">
        <v>74639.66</v>
      </c>
      <c r="AN8" s="97">
        <f t="shared" si="2"/>
        <v>272828</v>
      </c>
      <c r="AO8" s="33">
        <v>216898.26</v>
      </c>
      <c r="AP8" s="33">
        <v>55929.74</v>
      </c>
      <c r="AQ8" s="98">
        <f t="shared" si="3"/>
        <v>2405389.69</v>
      </c>
      <c r="AR8" s="127">
        <f t="shared" si="4"/>
        <v>2274820.29</v>
      </c>
      <c r="AS8" s="98">
        <f t="shared" si="5"/>
        <v>130569.4</v>
      </c>
      <c r="AT8" s="125">
        <v>44053.375</v>
      </c>
      <c r="AU8" s="31">
        <f t="shared" si="6"/>
        <v>3.500000039858167</v>
      </c>
      <c r="AV8" s="31">
        <f t="shared" si="7"/>
        <v>20.5</v>
      </c>
    </row>
    <row r="9" spans="1:48" s="35" customFormat="1" ht="99" customHeight="1" x14ac:dyDescent="0.25">
      <c r="A9" s="65">
        <v>4</v>
      </c>
      <c r="B9" s="25" t="s">
        <v>116</v>
      </c>
      <c r="C9" s="25" t="s">
        <v>31</v>
      </c>
      <c r="D9" s="25" t="s">
        <v>25</v>
      </c>
      <c r="E9" s="26">
        <v>44048</v>
      </c>
      <c r="F9" s="25">
        <v>1984</v>
      </c>
      <c r="G9" s="25">
        <v>6</v>
      </c>
      <c r="H9" s="25" t="s">
        <v>117</v>
      </c>
      <c r="I9" s="25">
        <v>2</v>
      </c>
      <c r="J9" s="25" t="s">
        <v>103</v>
      </c>
      <c r="K9" s="25">
        <v>5</v>
      </c>
      <c r="L9" s="25">
        <v>92.2</v>
      </c>
      <c r="M9" s="25">
        <v>8</v>
      </c>
      <c r="N9" s="16" t="s">
        <v>118</v>
      </c>
      <c r="O9" s="25">
        <v>10</v>
      </c>
      <c r="P9" s="16" t="s">
        <v>79</v>
      </c>
      <c r="Q9" s="25">
        <v>3</v>
      </c>
      <c r="R9" s="16" t="s">
        <v>29</v>
      </c>
      <c r="S9" s="25">
        <v>0</v>
      </c>
      <c r="T9" s="25">
        <v>117</v>
      </c>
      <c r="U9" s="25">
        <v>4</v>
      </c>
      <c r="V9" s="16" t="s">
        <v>74</v>
      </c>
      <c r="W9" s="89">
        <v>10</v>
      </c>
      <c r="X9" s="25">
        <v>3.5</v>
      </c>
      <c r="Y9" s="25">
        <v>3</v>
      </c>
      <c r="Z9" s="25">
        <v>20.5</v>
      </c>
      <c r="AA9" s="25">
        <v>1</v>
      </c>
      <c r="AB9" s="25" t="s">
        <v>26</v>
      </c>
      <c r="AC9" s="25">
        <v>0</v>
      </c>
      <c r="AD9" s="25">
        <v>92</v>
      </c>
      <c r="AE9" s="25">
        <v>0</v>
      </c>
      <c r="AF9" s="17" t="s">
        <v>75</v>
      </c>
      <c r="AG9" s="25">
        <v>10</v>
      </c>
      <c r="AH9" s="17" t="s">
        <v>70</v>
      </c>
      <c r="AI9" s="89">
        <v>10</v>
      </c>
      <c r="AJ9" s="49">
        <f t="shared" si="0"/>
        <v>72</v>
      </c>
      <c r="AK9" s="29">
        <f t="shared" si="1"/>
        <v>1224577.3999999999</v>
      </c>
      <c r="AL9" s="32">
        <v>1181717.8899999999</v>
      </c>
      <c r="AM9" s="32">
        <v>42859.51</v>
      </c>
      <c r="AN9" s="29">
        <f t="shared" si="2"/>
        <v>1446249.5</v>
      </c>
      <c r="AO9" s="33">
        <v>1149768.3799999999</v>
      </c>
      <c r="AP9" s="33">
        <v>296481.12</v>
      </c>
      <c r="AQ9" s="30">
        <f t="shared" si="3"/>
        <v>2670826.9</v>
      </c>
      <c r="AR9" s="127">
        <f t="shared" si="4"/>
        <v>2331486.2699999996</v>
      </c>
      <c r="AS9" s="30">
        <f t="shared" si="5"/>
        <v>339340.63</v>
      </c>
      <c r="AT9" s="61">
        <v>44054.375</v>
      </c>
      <c r="AU9" s="31">
        <f t="shared" si="6"/>
        <v>3.4999429190837592</v>
      </c>
      <c r="AV9" s="31">
        <f t="shared" si="7"/>
        <v>20.499998098530025</v>
      </c>
    </row>
    <row r="10" spans="1:48" s="35" customFormat="1" ht="99" customHeight="1" x14ac:dyDescent="0.25">
      <c r="A10" s="65">
        <v>5</v>
      </c>
      <c r="B10" s="25" t="s">
        <v>42</v>
      </c>
      <c r="C10" s="25" t="s">
        <v>31</v>
      </c>
      <c r="D10" s="25" t="s">
        <v>25</v>
      </c>
      <c r="E10" s="26">
        <v>44048</v>
      </c>
      <c r="F10" s="25">
        <v>1972</v>
      </c>
      <c r="G10" s="25">
        <v>6</v>
      </c>
      <c r="H10" s="25" t="s">
        <v>26</v>
      </c>
      <c r="I10" s="25">
        <v>0</v>
      </c>
      <c r="J10" s="25" t="s">
        <v>103</v>
      </c>
      <c r="K10" s="25">
        <v>5</v>
      </c>
      <c r="L10" s="28">
        <v>92.5</v>
      </c>
      <c r="M10" s="25">
        <v>8</v>
      </c>
      <c r="N10" s="16" t="s">
        <v>128</v>
      </c>
      <c r="O10" s="25">
        <v>10</v>
      </c>
      <c r="P10" s="16" t="s">
        <v>79</v>
      </c>
      <c r="Q10" s="25">
        <v>3</v>
      </c>
      <c r="R10" s="16" t="s">
        <v>29</v>
      </c>
      <c r="S10" s="25">
        <v>0</v>
      </c>
      <c r="T10" s="25">
        <v>60</v>
      </c>
      <c r="U10" s="25">
        <v>3</v>
      </c>
      <c r="V10" s="16" t="s">
        <v>74</v>
      </c>
      <c r="W10" s="25">
        <v>10</v>
      </c>
      <c r="X10" s="25">
        <v>3.5</v>
      </c>
      <c r="Y10" s="25">
        <v>3</v>
      </c>
      <c r="Z10" s="25">
        <v>20.5</v>
      </c>
      <c r="AA10" s="25">
        <v>1</v>
      </c>
      <c r="AB10" s="25" t="s">
        <v>26</v>
      </c>
      <c r="AC10" s="25">
        <v>0</v>
      </c>
      <c r="AD10" s="25">
        <v>97.2</v>
      </c>
      <c r="AE10" s="25">
        <v>3</v>
      </c>
      <c r="AF10" s="17" t="s">
        <v>75</v>
      </c>
      <c r="AG10" s="25">
        <v>10</v>
      </c>
      <c r="AH10" s="17" t="s">
        <v>70</v>
      </c>
      <c r="AI10" s="25">
        <v>10</v>
      </c>
      <c r="AJ10" s="49">
        <f t="shared" si="0"/>
        <v>72</v>
      </c>
      <c r="AK10" s="29">
        <f t="shared" si="1"/>
        <v>1510447.3599999999</v>
      </c>
      <c r="AL10" s="33">
        <v>1457581.7</v>
      </c>
      <c r="AM10" s="33">
        <v>52865.66</v>
      </c>
      <c r="AN10" s="29">
        <f t="shared" si="2"/>
        <v>881673.91</v>
      </c>
      <c r="AO10" s="33">
        <v>700930.76</v>
      </c>
      <c r="AP10" s="33">
        <v>180743.15</v>
      </c>
      <c r="AQ10" s="30">
        <f t="shared" si="3"/>
        <v>2392121.27</v>
      </c>
      <c r="AR10" s="127">
        <f t="shared" si="4"/>
        <v>2158512.46</v>
      </c>
      <c r="AS10" s="30">
        <f t="shared" si="5"/>
        <v>233608.81</v>
      </c>
      <c r="AT10" s="61">
        <v>44055.375</v>
      </c>
      <c r="AU10" s="31">
        <f t="shared" si="6"/>
        <v>3.5000001588933229</v>
      </c>
      <c r="AV10" s="31">
        <f t="shared" si="7"/>
        <v>20.499999824198039</v>
      </c>
    </row>
    <row r="11" spans="1:48" s="35" customFormat="1" ht="99" customHeight="1" x14ac:dyDescent="0.25">
      <c r="A11" s="65">
        <v>6</v>
      </c>
      <c r="B11" s="25" t="s">
        <v>40</v>
      </c>
      <c r="C11" s="25" t="s">
        <v>31</v>
      </c>
      <c r="D11" s="25" t="s">
        <v>25</v>
      </c>
      <c r="E11" s="26">
        <v>44050</v>
      </c>
      <c r="F11" s="25">
        <v>1964</v>
      </c>
      <c r="G11" s="25">
        <v>6</v>
      </c>
      <c r="H11" s="25" t="s">
        <v>26</v>
      </c>
      <c r="I11" s="25">
        <v>0</v>
      </c>
      <c r="J11" s="25" t="s">
        <v>103</v>
      </c>
      <c r="K11" s="25">
        <v>5</v>
      </c>
      <c r="L11" s="25">
        <v>74.95</v>
      </c>
      <c r="M11" s="25">
        <v>6</v>
      </c>
      <c r="N11" s="16" t="s">
        <v>128</v>
      </c>
      <c r="O11" s="25">
        <v>10</v>
      </c>
      <c r="P11" s="16" t="s">
        <v>79</v>
      </c>
      <c r="Q11" s="25">
        <v>3</v>
      </c>
      <c r="R11" s="16" t="s">
        <v>29</v>
      </c>
      <c r="S11" s="25">
        <v>0</v>
      </c>
      <c r="T11" s="25">
        <v>115</v>
      </c>
      <c r="U11" s="25">
        <v>4</v>
      </c>
      <c r="V11" s="16" t="s">
        <v>74</v>
      </c>
      <c r="W11" s="25">
        <v>10</v>
      </c>
      <c r="X11" s="25">
        <v>3.5</v>
      </c>
      <c r="Y11" s="25">
        <v>3</v>
      </c>
      <c r="Z11" s="25">
        <v>20.5</v>
      </c>
      <c r="AA11" s="25">
        <v>1</v>
      </c>
      <c r="AB11" s="25" t="s">
        <v>26</v>
      </c>
      <c r="AC11" s="25">
        <v>0</v>
      </c>
      <c r="AD11" s="25">
        <v>97.3</v>
      </c>
      <c r="AE11" s="25">
        <v>3</v>
      </c>
      <c r="AF11" s="17" t="s">
        <v>75</v>
      </c>
      <c r="AG11" s="25">
        <v>10</v>
      </c>
      <c r="AH11" s="17" t="s">
        <v>70</v>
      </c>
      <c r="AI11" s="25">
        <v>10</v>
      </c>
      <c r="AJ11" s="49">
        <f t="shared" si="0"/>
        <v>71</v>
      </c>
      <c r="AK11" s="29">
        <f t="shared" si="1"/>
        <v>1153300.24</v>
      </c>
      <c r="AL11" s="33">
        <v>1112934.73</v>
      </c>
      <c r="AM11" s="33">
        <v>40365.51</v>
      </c>
      <c r="AN11" s="29">
        <f t="shared" si="2"/>
        <v>1382937.12</v>
      </c>
      <c r="AO11" s="33">
        <v>1099435.01</v>
      </c>
      <c r="AP11" s="33">
        <v>283502.11</v>
      </c>
      <c r="AQ11" s="30">
        <f t="shared" si="3"/>
        <v>2536237.3600000003</v>
      </c>
      <c r="AR11" s="127">
        <f t="shared" si="4"/>
        <v>2212369.7400000002</v>
      </c>
      <c r="AS11" s="30">
        <f t="shared" si="5"/>
        <v>323867.62</v>
      </c>
      <c r="AT11" s="61">
        <v>44053.375</v>
      </c>
      <c r="AU11" s="31">
        <f t="shared" si="6"/>
        <v>3.5000001387323043</v>
      </c>
      <c r="AV11" s="31">
        <f t="shared" si="7"/>
        <v>20.500000028923946</v>
      </c>
    </row>
    <row r="12" spans="1:48" s="35" customFormat="1" ht="99" customHeight="1" x14ac:dyDescent="0.25">
      <c r="A12" s="65">
        <v>7</v>
      </c>
      <c r="B12" s="25" t="s">
        <v>121</v>
      </c>
      <c r="C12" s="25" t="s">
        <v>31</v>
      </c>
      <c r="D12" s="25" t="s">
        <v>25</v>
      </c>
      <c r="E12" s="26">
        <v>44049</v>
      </c>
      <c r="F12" s="25">
        <v>1965</v>
      </c>
      <c r="G12" s="25">
        <v>6</v>
      </c>
      <c r="H12" s="25" t="s">
        <v>26</v>
      </c>
      <c r="I12" s="25">
        <v>0</v>
      </c>
      <c r="J12" s="25" t="s">
        <v>103</v>
      </c>
      <c r="K12" s="25">
        <v>5</v>
      </c>
      <c r="L12" s="25">
        <v>78.11</v>
      </c>
      <c r="M12" s="25">
        <v>6</v>
      </c>
      <c r="N12" s="16" t="s">
        <v>118</v>
      </c>
      <c r="O12" s="25">
        <v>10</v>
      </c>
      <c r="P12" s="16" t="s">
        <v>79</v>
      </c>
      <c r="Q12" s="25">
        <v>3</v>
      </c>
      <c r="R12" s="16" t="s">
        <v>29</v>
      </c>
      <c r="S12" s="25">
        <v>0</v>
      </c>
      <c r="T12" s="25">
        <v>80</v>
      </c>
      <c r="U12" s="25">
        <v>3</v>
      </c>
      <c r="V12" s="16" t="s">
        <v>74</v>
      </c>
      <c r="W12" s="89">
        <v>10</v>
      </c>
      <c r="X12" s="25">
        <v>3.5</v>
      </c>
      <c r="Y12" s="25">
        <v>3</v>
      </c>
      <c r="Z12" s="25">
        <v>20.5</v>
      </c>
      <c r="AA12" s="25">
        <v>1</v>
      </c>
      <c r="AB12" s="25" t="s">
        <v>26</v>
      </c>
      <c r="AC12" s="25">
        <v>0</v>
      </c>
      <c r="AD12" s="25">
        <v>96.1</v>
      </c>
      <c r="AE12" s="25">
        <v>3</v>
      </c>
      <c r="AF12" s="17" t="s">
        <v>75</v>
      </c>
      <c r="AG12" s="25">
        <v>10</v>
      </c>
      <c r="AH12" s="17" t="s">
        <v>70</v>
      </c>
      <c r="AI12" s="25">
        <v>10</v>
      </c>
      <c r="AJ12" s="49">
        <f t="shared" si="0"/>
        <v>70</v>
      </c>
      <c r="AK12" s="29">
        <f t="shared" si="1"/>
        <v>1176493.52</v>
      </c>
      <c r="AL12" s="33">
        <v>1135316.25</v>
      </c>
      <c r="AM12" s="33">
        <v>41177.269999999997</v>
      </c>
      <c r="AN12" s="29">
        <f t="shared" si="2"/>
        <v>1178684.96</v>
      </c>
      <c r="AO12" s="33">
        <v>937054.54</v>
      </c>
      <c r="AP12" s="33">
        <v>241630.42</v>
      </c>
      <c r="AQ12" s="30">
        <f t="shared" si="3"/>
        <v>2355178.48</v>
      </c>
      <c r="AR12" s="127">
        <f t="shared" si="4"/>
        <v>2072370.79</v>
      </c>
      <c r="AS12" s="30">
        <f t="shared" si="5"/>
        <v>282807.69</v>
      </c>
      <c r="AT12" s="61">
        <v>44055.375</v>
      </c>
      <c r="AU12" s="31">
        <f t="shared" si="6"/>
        <v>3.4999997280053012</v>
      </c>
      <c r="AV12" s="31">
        <f t="shared" si="7"/>
        <v>20.500000271489</v>
      </c>
    </row>
    <row r="13" spans="1:48" s="35" customFormat="1" ht="99" customHeight="1" x14ac:dyDescent="0.25">
      <c r="A13" s="65">
        <v>8</v>
      </c>
      <c r="B13" s="79" t="s">
        <v>162</v>
      </c>
      <c r="C13" s="79" t="s">
        <v>2</v>
      </c>
      <c r="D13" s="79" t="s">
        <v>35</v>
      </c>
      <c r="E13" s="80">
        <v>43907</v>
      </c>
      <c r="F13" s="79">
        <v>1980</v>
      </c>
      <c r="G13" s="79">
        <v>6</v>
      </c>
      <c r="H13" s="79" t="s">
        <v>32</v>
      </c>
      <c r="I13" s="79">
        <v>0</v>
      </c>
      <c r="J13" s="79" t="s">
        <v>103</v>
      </c>
      <c r="K13" s="79">
        <v>0</v>
      </c>
      <c r="L13" s="81">
        <v>76.95</v>
      </c>
      <c r="M13" s="79">
        <v>6</v>
      </c>
      <c r="N13" s="79" t="s">
        <v>38</v>
      </c>
      <c r="O13" s="79">
        <v>10</v>
      </c>
      <c r="P13" s="79" t="s">
        <v>79</v>
      </c>
      <c r="Q13" s="79">
        <v>3</v>
      </c>
      <c r="R13" s="79" t="s">
        <v>29</v>
      </c>
      <c r="S13" s="79">
        <v>0</v>
      </c>
      <c r="T13" s="79">
        <v>280</v>
      </c>
      <c r="U13" s="79">
        <v>7</v>
      </c>
      <c r="V13" s="79" t="s">
        <v>74</v>
      </c>
      <c r="W13" s="79">
        <v>10</v>
      </c>
      <c r="X13" s="81">
        <v>10</v>
      </c>
      <c r="Y13" s="81">
        <v>5</v>
      </c>
      <c r="Z13" s="81">
        <v>0</v>
      </c>
      <c r="AA13" s="81">
        <v>0</v>
      </c>
      <c r="AB13" s="81" t="s">
        <v>32</v>
      </c>
      <c r="AC13" s="81">
        <v>0</v>
      </c>
      <c r="AD13" s="81">
        <v>98</v>
      </c>
      <c r="AE13" s="79">
        <v>3</v>
      </c>
      <c r="AF13" s="81" t="s">
        <v>75</v>
      </c>
      <c r="AG13" s="39">
        <v>10</v>
      </c>
      <c r="AH13" s="81" t="s">
        <v>70</v>
      </c>
      <c r="AI13" s="79">
        <v>10</v>
      </c>
      <c r="AJ13" s="85">
        <f t="shared" si="0"/>
        <v>70</v>
      </c>
      <c r="AK13" s="86">
        <f t="shared" si="1"/>
        <v>290705.42</v>
      </c>
      <c r="AL13" s="36">
        <v>261634.88</v>
      </c>
      <c r="AM13" s="36">
        <v>29070.54</v>
      </c>
      <c r="AN13" s="100">
        <f t="shared" si="2"/>
        <v>0</v>
      </c>
      <c r="AO13" s="39">
        <v>0</v>
      </c>
      <c r="AP13" s="39">
        <v>0</v>
      </c>
      <c r="AQ13" s="87">
        <f t="shared" si="3"/>
        <v>290705.42</v>
      </c>
      <c r="AR13" s="127">
        <f t="shared" si="4"/>
        <v>261634.88</v>
      </c>
      <c r="AS13" s="87">
        <f t="shared" si="5"/>
        <v>29070.54</v>
      </c>
      <c r="AT13" s="84">
        <v>44060.381944444445</v>
      </c>
      <c r="AU13" s="15">
        <f t="shared" si="6"/>
        <v>9.9999993120183319</v>
      </c>
      <c r="AV13" s="15" t="e">
        <f t="shared" si="7"/>
        <v>#DIV/0!</v>
      </c>
    </row>
    <row r="14" spans="1:48" s="35" customFormat="1" ht="99" customHeight="1" x14ac:dyDescent="0.25">
      <c r="A14" s="65">
        <v>9</v>
      </c>
      <c r="B14" s="51" t="s">
        <v>215</v>
      </c>
      <c r="C14" s="77" t="s">
        <v>65</v>
      </c>
      <c r="D14" s="51" t="s">
        <v>51</v>
      </c>
      <c r="E14" s="116">
        <v>44061</v>
      </c>
      <c r="F14" s="77">
        <v>1981</v>
      </c>
      <c r="G14" s="77">
        <v>6</v>
      </c>
      <c r="H14" s="77" t="s">
        <v>26</v>
      </c>
      <c r="I14" s="77">
        <v>0</v>
      </c>
      <c r="J14" s="77" t="s">
        <v>103</v>
      </c>
      <c r="K14" s="77">
        <v>5</v>
      </c>
      <c r="L14" s="77">
        <v>93.84</v>
      </c>
      <c r="M14" s="77">
        <v>8</v>
      </c>
      <c r="N14" s="77" t="s">
        <v>48</v>
      </c>
      <c r="O14" s="77">
        <v>7</v>
      </c>
      <c r="P14" s="77" t="s">
        <v>79</v>
      </c>
      <c r="Q14" s="77">
        <v>3</v>
      </c>
      <c r="R14" s="77" t="s">
        <v>29</v>
      </c>
      <c r="S14" s="77">
        <v>0</v>
      </c>
      <c r="T14" s="77">
        <v>60</v>
      </c>
      <c r="U14" s="77">
        <v>3</v>
      </c>
      <c r="V14" s="77" t="s">
        <v>74</v>
      </c>
      <c r="W14" s="77">
        <v>10</v>
      </c>
      <c r="X14" s="77">
        <v>5.5</v>
      </c>
      <c r="Y14" s="77">
        <v>5</v>
      </c>
      <c r="Z14" s="77">
        <v>20</v>
      </c>
      <c r="AA14" s="77">
        <v>0</v>
      </c>
      <c r="AB14" s="117" t="s">
        <v>26</v>
      </c>
      <c r="AC14" s="117">
        <v>0</v>
      </c>
      <c r="AD14" s="77">
        <v>99.1</v>
      </c>
      <c r="AE14" s="77">
        <v>3</v>
      </c>
      <c r="AF14" s="117" t="s">
        <v>75</v>
      </c>
      <c r="AG14" s="117">
        <v>10</v>
      </c>
      <c r="AH14" s="117" t="s">
        <v>70</v>
      </c>
      <c r="AI14" s="77">
        <v>10</v>
      </c>
      <c r="AJ14" s="118">
        <f t="shared" si="0"/>
        <v>70</v>
      </c>
      <c r="AK14" s="119">
        <f t="shared" si="1"/>
        <v>1052838.4100000001</v>
      </c>
      <c r="AL14" s="56">
        <v>994932.3</v>
      </c>
      <c r="AM14" s="56">
        <v>57906.11</v>
      </c>
      <c r="AN14" s="119">
        <f t="shared" si="2"/>
        <v>1096394.3399999999</v>
      </c>
      <c r="AO14" s="56">
        <v>877115.47</v>
      </c>
      <c r="AP14" s="56">
        <v>219278.87</v>
      </c>
      <c r="AQ14" s="119">
        <f t="shared" si="3"/>
        <v>2149232.75</v>
      </c>
      <c r="AR14" s="127">
        <f t="shared" si="4"/>
        <v>1872047.77</v>
      </c>
      <c r="AS14" s="120">
        <f t="shared" si="5"/>
        <v>277184.98</v>
      </c>
      <c r="AT14" s="121">
        <v>44063.753472222219</v>
      </c>
      <c r="AU14" s="5">
        <f t="shared" si="6"/>
        <v>5.4999997577975899</v>
      </c>
      <c r="AV14" s="5">
        <f t="shared" si="7"/>
        <v>20.000000182416123</v>
      </c>
    </row>
    <row r="15" spans="1:48" s="35" customFormat="1" ht="99" customHeight="1" x14ac:dyDescent="0.25">
      <c r="A15" s="65">
        <v>10</v>
      </c>
      <c r="B15" s="51" t="s">
        <v>216</v>
      </c>
      <c r="C15" s="4" t="s">
        <v>65</v>
      </c>
      <c r="D15" s="51" t="s">
        <v>51</v>
      </c>
      <c r="E15" s="52">
        <v>44061</v>
      </c>
      <c r="F15" s="4">
        <v>1981</v>
      </c>
      <c r="G15" s="4">
        <v>6</v>
      </c>
      <c r="H15" s="4" t="s">
        <v>26</v>
      </c>
      <c r="I15" s="4">
        <v>0</v>
      </c>
      <c r="J15" s="77" t="s">
        <v>103</v>
      </c>
      <c r="K15" s="4">
        <v>5</v>
      </c>
      <c r="L15" s="4">
        <v>99</v>
      </c>
      <c r="M15" s="4">
        <v>8</v>
      </c>
      <c r="N15" s="4" t="s">
        <v>48</v>
      </c>
      <c r="O15" s="4">
        <v>7</v>
      </c>
      <c r="P15" s="4" t="s">
        <v>79</v>
      </c>
      <c r="Q15" s="4">
        <v>3</v>
      </c>
      <c r="R15" s="4" t="s">
        <v>29</v>
      </c>
      <c r="S15" s="4">
        <v>0</v>
      </c>
      <c r="T15" s="4">
        <v>60</v>
      </c>
      <c r="U15" s="4">
        <v>3</v>
      </c>
      <c r="V15" s="4" t="s">
        <v>74</v>
      </c>
      <c r="W15" s="4">
        <v>10</v>
      </c>
      <c r="X15" s="4">
        <v>5.5</v>
      </c>
      <c r="Y15" s="4">
        <v>5</v>
      </c>
      <c r="Z15" s="4">
        <v>20</v>
      </c>
      <c r="AA15" s="4">
        <v>0</v>
      </c>
      <c r="AB15" s="53" t="s">
        <v>26</v>
      </c>
      <c r="AC15" s="53">
        <v>0</v>
      </c>
      <c r="AD15" s="4">
        <v>99.1</v>
      </c>
      <c r="AE15" s="4">
        <v>3</v>
      </c>
      <c r="AF15" s="53" t="s">
        <v>75</v>
      </c>
      <c r="AG15" s="53">
        <v>10</v>
      </c>
      <c r="AH15" s="53" t="s">
        <v>70</v>
      </c>
      <c r="AI15" s="4">
        <v>10</v>
      </c>
      <c r="AJ15" s="54">
        <f t="shared" si="0"/>
        <v>70</v>
      </c>
      <c r="AK15" s="55">
        <f t="shared" si="1"/>
        <v>542186.1</v>
      </c>
      <c r="AL15" s="56">
        <v>512365.86</v>
      </c>
      <c r="AM15" s="56">
        <v>29820.240000000002</v>
      </c>
      <c r="AN15" s="55">
        <f t="shared" si="2"/>
        <v>1499979.25</v>
      </c>
      <c r="AO15" s="56">
        <v>1199983.3999999999</v>
      </c>
      <c r="AP15" s="56">
        <v>299995.85000000003</v>
      </c>
      <c r="AQ15" s="55">
        <f t="shared" si="3"/>
        <v>2042165.35</v>
      </c>
      <c r="AR15" s="127">
        <f t="shared" si="4"/>
        <v>1712349.2599999998</v>
      </c>
      <c r="AS15" s="57">
        <f t="shared" si="5"/>
        <v>329816.09000000003</v>
      </c>
      <c r="AT15" s="58">
        <v>44063.756944444445</v>
      </c>
      <c r="AU15" s="5">
        <f t="shared" si="6"/>
        <v>5.5000008299733256</v>
      </c>
      <c r="AV15" s="5">
        <f t="shared" si="7"/>
        <v>20</v>
      </c>
    </row>
    <row r="16" spans="1:48" s="35" customFormat="1" ht="99" customHeight="1" x14ac:dyDescent="0.25">
      <c r="A16" s="65">
        <v>11</v>
      </c>
      <c r="B16" s="51" t="s">
        <v>53</v>
      </c>
      <c r="C16" s="77" t="s">
        <v>65</v>
      </c>
      <c r="D16" s="51" t="s">
        <v>47</v>
      </c>
      <c r="E16" s="116">
        <v>44024</v>
      </c>
      <c r="F16" s="77">
        <v>1962</v>
      </c>
      <c r="G16" s="77">
        <v>6</v>
      </c>
      <c r="H16" s="77" t="s">
        <v>26</v>
      </c>
      <c r="I16" s="77">
        <v>0</v>
      </c>
      <c r="J16" s="77" t="s">
        <v>103</v>
      </c>
      <c r="K16" s="77">
        <v>5</v>
      </c>
      <c r="L16" s="117">
        <v>67.25</v>
      </c>
      <c r="M16" s="77">
        <v>5</v>
      </c>
      <c r="N16" s="77" t="s">
        <v>48</v>
      </c>
      <c r="O16" s="77">
        <v>10</v>
      </c>
      <c r="P16" s="77" t="s">
        <v>79</v>
      </c>
      <c r="Q16" s="77">
        <v>3</v>
      </c>
      <c r="R16" s="77" t="s">
        <v>29</v>
      </c>
      <c r="S16" s="77">
        <v>0</v>
      </c>
      <c r="T16" s="77">
        <v>60</v>
      </c>
      <c r="U16" s="77">
        <v>3</v>
      </c>
      <c r="V16" s="77" t="s">
        <v>74</v>
      </c>
      <c r="W16" s="77">
        <v>10</v>
      </c>
      <c r="X16" s="117">
        <v>3.5</v>
      </c>
      <c r="Y16" s="117">
        <v>3</v>
      </c>
      <c r="Z16" s="117">
        <v>20.5</v>
      </c>
      <c r="AA16" s="117">
        <v>1</v>
      </c>
      <c r="AB16" s="117" t="s">
        <v>26</v>
      </c>
      <c r="AC16" s="117">
        <v>0</v>
      </c>
      <c r="AD16" s="117">
        <v>95.8</v>
      </c>
      <c r="AE16" s="77">
        <v>3</v>
      </c>
      <c r="AF16" s="117" t="s">
        <v>75</v>
      </c>
      <c r="AG16" s="117">
        <v>10</v>
      </c>
      <c r="AH16" s="117" t="s">
        <v>70</v>
      </c>
      <c r="AI16" s="77">
        <v>10</v>
      </c>
      <c r="AJ16" s="118">
        <f t="shared" si="0"/>
        <v>69</v>
      </c>
      <c r="AK16" s="119">
        <f t="shared" si="1"/>
        <v>444875.26</v>
      </c>
      <c r="AL16" s="56">
        <v>429304.63</v>
      </c>
      <c r="AM16" s="56">
        <v>15570.63</v>
      </c>
      <c r="AN16" s="119">
        <f t="shared" si="2"/>
        <v>724268.5</v>
      </c>
      <c r="AO16" s="56">
        <v>575793.46</v>
      </c>
      <c r="AP16" s="56">
        <v>148475.04</v>
      </c>
      <c r="AQ16" s="119">
        <f t="shared" si="3"/>
        <v>1169143.76</v>
      </c>
      <c r="AR16" s="127">
        <f t="shared" si="4"/>
        <v>1005098.09</v>
      </c>
      <c r="AS16" s="120">
        <f t="shared" si="5"/>
        <v>164045.67000000001</v>
      </c>
      <c r="AT16" s="121">
        <v>44057.625</v>
      </c>
      <c r="AU16" s="5">
        <f t="shared" si="6"/>
        <v>3.4999990783933455</v>
      </c>
      <c r="AV16" s="5">
        <f t="shared" si="7"/>
        <v>20.499999654824144</v>
      </c>
    </row>
    <row r="17" spans="1:48" s="35" customFormat="1" ht="99" customHeight="1" x14ac:dyDescent="0.25">
      <c r="A17" s="65">
        <v>12</v>
      </c>
      <c r="B17" s="79" t="s">
        <v>165</v>
      </c>
      <c r="C17" s="79" t="s">
        <v>2</v>
      </c>
      <c r="D17" s="79" t="s">
        <v>35</v>
      </c>
      <c r="E17" s="80">
        <v>44014</v>
      </c>
      <c r="F17" s="79">
        <v>1985</v>
      </c>
      <c r="G17" s="79">
        <v>6</v>
      </c>
      <c r="H17" s="79" t="s">
        <v>32</v>
      </c>
      <c r="I17" s="79">
        <v>0</v>
      </c>
      <c r="J17" s="79" t="s">
        <v>103</v>
      </c>
      <c r="K17" s="79">
        <v>0</v>
      </c>
      <c r="L17" s="81">
        <v>74.180000000000007</v>
      </c>
      <c r="M17" s="79">
        <v>6</v>
      </c>
      <c r="N17" s="79" t="s">
        <v>38</v>
      </c>
      <c r="O17" s="79">
        <v>10</v>
      </c>
      <c r="P17" s="79" t="s">
        <v>79</v>
      </c>
      <c r="Q17" s="79">
        <v>3</v>
      </c>
      <c r="R17" s="79" t="s">
        <v>29</v>
      </c>
      <c r="S17" s="79">
        <v>0</v>
      </c>
      <c r="T17" s="79">
        <v>300</v>
      </c>
      <c r="U17" s="79">
        <v>7</v>
      </c>
      <c r="V17" s="79" t="s">
        <v>74</v>
      </c>
      <c r="W17" s="79">
        <v>10</v>
      </c>
      <c r="X17" s="81">
        <v>4</v>
      </c>
      <c r="Y17" s="81">
        <v>3</v>
      </c>
      <c r="Z17" s="81">
        <v>25</v>
      </c>
      <c r="AA17" s="81">
        <v>1</v>
      </c>
      <c r="AB17" s="81" t="s">
        <v>32</v>
      </c>
      <c r="AC17" s="81">
        <v>0</v>
      </c>
      <c r="AD17" s="81">
        <v>98</v>
      </c>
      <c r="AE17" s="79">
        <v>3</v>
      </c>
      <c r="AF17" s="81" t="s">
        <v>75</v>
      </c>
      <c r="AG17" s="39">
        <v>10</v>
      </c>
      <c r="AH17" s="81" t="s">
        <v>70</v>
      </c>
      <c r="AI17" s="79">
        <v>10</v>
      </c>
      <c r="AJ17" s="85">
        <f t="shared" si="0"/>
        <v>69</v>
      </c>
      <c r="AK17" s="86">
        <f t="shared" si="1"/>
        <v>325834.82</v>
      </c>
      <c r="AL17" s="36">
        <v>312801.43</v>
      </c>
      <c r="AM17" s="36">
        <v>13033.39</v>
      </c>
      <c r="AN17" s="100">
        <f t="shared" si="2"/>
        <v>351500.99</v>
      </c>
      <c r="AO17" s="38">
        <v>263625.74</v>
      </c>
      <c r="AP17" s="38">
        <v>87875.25</v>
      </c>
      <c r="AQ17" s="87">
        <f t="shared" si="3"/>
        <v>677335.81</v>
      </c>
      <c r="AR17" s="127">
        <f t="shared" si="4"/>
        <v>576427.16999999993</v>
      </c>
      <c r="AS17" s="87">
        <f t="shared" si="5"/>
        <v>100908.64</v>
      </c>
      <c r="AT17" s="84">
        <v>44060.381944444445</v>
      </c>
      <c r="AU17" s="15">
        <f t="shared" si="6"/>
        <v>3.9999991406688822</v>
      </c>
      <c r="AV17" s="15">
        <f t="shared" si="7"/>
        <v>25.000000711235547</v>
      </c>
    </row>
    <row r="18" spans="1:48" s="35" customFormat="1" ht="99" customHeight="1" x14ac:dyDescent="0.25">
      <c r="A18" s="65">
        <v>13</v>
      </c>
      <c r="B18" s="51" t="s">
        <v>218</v>
      </c>
      <c r="C18" s="77" t="s">
        <v>65</v>
      </c>
      <c r="D18" s="51" t="s">
        <v>219</v>
      </c>
      <c r="E18" s="116">
        <v>44061</v>
      </c>
      <c r="F18" s="77">
        <v>1994</v>
      </c>
      <c r="G18" s="77">
        <v>5</v>
      </c>
      <c r="H18" s="77" t="s">
        <v>26</v>
      </c>
      <c r="I18" s="77">
        <v>0</v>
      </c>
      <c r="J18" s="77" t="s">
        <v>103</v>
      </c>
      <c r="K18" s="77">
        <v>5</v>
      </c>
      <c r="L18" s="77">
        <v>67</v>
      </c>
      <c r="M18" s="77">
        <v>5</v>
      </c>
      <c r="N18" s="77" t="s">
        <v>48</v>
      </c>
      <c r="O18" s="77">
        <v>10</v>
      </c>
      <c r="P18" s="77" t="s">
        <v>79</v>
      </c>
      <c r="Q18" s="77">
        <v>3</v>
      </c>
      <c r="R18" s="77" t="s">
        <v>29</v>
      </c>
      <c r="S18" s="77">
        <v>0</v>
      </c>
      <c r="T18" s="77">
        <v>229</v>
      </c>
      <c r="U18" s="77">
        <v>7</v>
      </c>
      <c r="V18" s="77" t="s">
        <v>74</v>
      </c>
      <c r="W18" s="77">
        <v>10</v>
      </c>
      <c r="X18" s="77">
        <v>2</v>
      </c>
      <c r="Y18" s="77">
        <v>0</v>
      </c>
      <c r="Z18" s="77">
        <v>0</v>
      </c>
      <c r="AA18" s="77">
        <v>0</v>
      </c>
      <c r="AB18" s="117" t="s">
        <v>26</v>
      </c>
      <c r="AC18" s="117">
        <v>0</v>
      </c>
      <c r="AD18" s="77">
        <v>96</v>
      </c>
      <c r="AE18" s="77">
        <v>3</v>
      </c>
      <c r="AF18" s="117" t="s">
        <v>75</v>
      </c>
      <c r="AG18" s="117">
        <v>10</v>
      </c>
      <c r="AH18" s="117" t="s">
        <v>70</v>
      </c>
      <c r="AI18" s="77">
        <v>10</v>
      </c>
      <c r="AJ18" s="118">
        <f t="shared" si="0"/>
        <v>68</v>
      </c>
      <c r="AK18" s="119">
        <f t="shared" si="1"/>
        <v>6452804</v>
      </c>
      <c r="AL18" s="56">
        <v>6323747.9199999999</v>
      </c>
      <c r="AM18" s="56">
        <v>129056.08</v>
      </c>
      <c r="AN18" s="119">
        <f t="shared" si="2"/>
        <v>0</v>
      </c>
      <c r="AO18" s="56">
        <v>0</v>
      </c>
      <c r="AP18" s="56">
        <v>0</v>
      </c>
      <c r="AQ18" s="119">
        <f t="shared" si="3"/>
        <v>6452804</v>
      </c>
      <c r="AR18" s="127">
        <f t="shared" si="4"/>
        <v>6323747.9199999999</v>
      </c>
      <c r="AS18" s="120">
        <f t="shared" si="5"/>
        <v>129056.08</v>
      </c>
      <c r="AT18" s="121">
        <v>44057.763888888891</v>
      </c>
      <c r="AU18" s="5">
        <f t="shared" si="6"/>
        <v>2</v>
      </c>
      <c r="AV18" s="5" t="e">
        <f t="shared" si="7"/>
        <v>#DIV/0!</v>
      </c>
    </row>
    <row r="19" spans="1:48" s="35" customFormat="1" ht="121.5" customHeight="1" x14ac:dyDescent="0.25">
      <c r="A19" s="65">
        <v>14</v>
      </c>
      <c r="B19" s="79" t="s">
        <v>169</v>
      </c>
      <c r="C19" s="79" t="s">
        <v>2</v>
      </c>
      <c r="D19" s="79" t="s">
        <v>170</v>
      </c>
      <c r="E19" s="80">
        <v>44053</v>
      </c>
      <c r="F19" s="79">
        <v>1958</v>
      </c>
      <c r="G19" s="79">
        <v>6</v>
      </c>
      <c r="H19" s="79" t="s">
        <v>32</v>
      </c>
      <c r="I19" s="79">
        <v>0</v>
      </c>
      <c r="J19" s="79" t="s">
        <v>103</v>
      </c>
      <c r="K19" s="79">
        <v>0</v>
      </c>
      <c r="L19" s="81">
        <v>74.2</v>
      </c>
      <c r="M19" s="79">
        <v>6</v>
      </c>
      <c r="N19" s="79" t="s">
        <v>38</v>
      </c>
      <c r="O19" s="79">
        <v>10</v>
      </c>
      <c r="P19" s="79" t="s">
        <v>79</v>
      </c>
      <c r="Q19" s="79">
        <v>3</v>
      </c>
      <c r="R19" s="79" t="s">
        <v>29</v>
      </c>
      <c r="S19" s="79">
        <v>0</v>
      </c>
      <c r="T19" s="79">
        <v>300</v>
      </c>
      <c r="U19" s="79">
        <v>7</v>
      </c>
      <c r="V19" s="79" t="s">
        <v>74</v>
      </c>
      <c r="W19" s="79">
        <v>10</v>
      </c>
      <c r="X19" s="81">
        <v>3</v>
      </c>
      <c r="Y19" s="81">
        <v>3</v>
      </c>
      <c r="Z19" s="81">
        <v>21</v>
      </c>
      <c r="AA19" s="81">
        <v>1</v>
      </c>
      <c r="AB19" s="81" t="s">
        <v>32</v>
      </c>
      <c r="AC19" s="81">
        <v>0</v>
      </c>
      <c r="AD19" s="81">
        <v>97</v>
      </c>
      <c r="AE19" s="79">
        <v>2</v>
      </c>
      <c r="AF19" s="81" t="s">
        <v>75</v>
      </c>
      <c r="AG19" s="39">
        <v>10</v>
      </c>
      <c r="AH19" s="81" t="s">
        <v>70</v>
      </c>
      <c r="AI19" s="79">
        <v>10</v>
      </c>
      <c r="AJ19" s="85">
        <f t="shared" si="0"/>
        <v>68</v>
      </c>
      <c r="AK19" s="86">
        <f t="shared" si="1"/>
        <v>2947342.8</v>
      </c>
      <c r="AL19" s="36">
        <v>2858922.52</v>
      </c>
      <c r="AM19" s="36">
        <v>88420.28</v>
      </c>
      <c r="AN19" s="100">
        <f t="shared" si="2"/>
        <v>551384.4</v>
      </c>
      <c r="AO19" s="38">
        <v>435593.68</v>
      </c>
      <c r="AP19" s="38">
        <v>115790.72</v>
      </c>
      <c r="AQ19" s="87">
        <f t="shared" si="3"/>
        <v>3498727.1999999997</v>
      </c>
      <c r="AR19" s="127">
        <f t="shared" si="4"/>
        <v>3294516.2</v>
      </c>
      <c r="AS19" s="87">
        <f t="shared" si="5"/>
        <v>204211</v>
      </c>
      <c r="AT19" s="84">
        <v>44062.416666666664</v>
      </c>
      <c r="AU19" s="15">
        <f t="shared" si="6"/>
        <v>2.9999998642845345</v>
      </c>
      <c r="AV19" s="15">
        <f t="shared" si="7"/>
        <v>20.999999274553289</v>
      </c>
    </row>
    <row r="20" spans="1:48" s="35" customFormat="1" ht="124.5" customHeight="1" x14ac:dyDescent="0.25">
      <c r="A20" s="65">
        <v>15</v>
      </c>
      <c r="B20" s="40" t="s">
        <v>227</v>
      </c>
      <c r="C20" s="40" t="s">
        <v>34</v>
      </c>
      <c r="D20" s="40" t="s">
        <v>233</v>
      </c>
      <c r="E20" s="40" t="s">
        <v>179</v>
      </c>
      <c r="F20" s="40">
        <v>1958</v>
      </c>
      <c r="G20" s="40">
        <v>6</v>
      </c>
      <c r="H20" s="40" t="s">
        <v>26</v>
      </c>
      <c r="I20" s="40">
        <v>0</v>
      </c>
      <c r="J20" s="40" t="s">
        <v>106</v>
      </c>
      <c r="K20" s="40">
        <v>5</v>
      </c>
      <c r="L20" s="40">
        <v>73</v>
      </c>
      <c r="M20" s="40">
        <v>6</v>
      </c>
      <c r="N20" s="40" t="s">
        <v>62</v>
      </c>
      <c r="O20" s="40">
        <v>10</v>
      </c>
      <c r="P20" s="40" t="s">
        <v>79</v>
      </c>
      <c r="Q20" s="40">
        <v>3</v>
      </c>
      <c r="R20" s="40" t="s">
        <v>29</v>
      </c>
      <c r="S20" s="40">
        <v>0</v>
      </c>
      <c r="T20" s="40">
        <v>28</v>
      </c>
      <c r="U20" s="40">
        <v>2</v>
      </c>
      <c r="V20" s="40" t="s">
        <v>176</v>
      </c>
      <c r="W20" s="40">
        <v>10</v>
      </c>
      <c r="X20" s="40">
        <v>3.5</v>
      </c>
      <c r="Y20" s="40">
        <v>3</v>
      </c>
      <c r="Z20" s="40" t="s">
        <v>26</v>
      </c>
      <c r="AA20" s="40">
        <v>0</v>
      </c>
      <c r="AB20" s="40" t="s">
        <v>26</v>
      </c>
      <c r="AC20" s="40">
        <v>0</v>
      </c>
      <c r="AD20" s="40">
        <v>98</v>
      </c>
      <c r="AE20" s="40">
        <v>3</v>
      </c>
      <c r="AF20" s="40" t="s">
        <v>75</v>
      </c>
      <c r="AG20" s="40">
        <v>10</v>
      </c>
      <c r="AH20" s="40" t="s">
        <v>70</v>
      </c>
      <c r="AI20" s="40">
        <v>10</v>
      </c>
      <c r="AJ20" s="102">
        <f t="shared" si="0"/>
        <v>68</v>
      </c>
      <c r="AK20" s="103">
        <f t="shared" si="1"/>
        <v>358940.82999999996</v>
      </c>
      <c r="AL20" s="40">
        <v>346377.91</v>
      </c>
      <c r="AM20" s="40">
        <v>12562.92</v>
      </c>
      <c r="AN20" s="103">
        <f t="shared" si="2"/>
        <v>0</v>
      </c>
      <c r="AO20" s="40">
        <v>0</v>
      </c>
      <c r="AP20" s="40">
        <v>0</v>
      </c>
      <c r="AQ20" s="104">
        <f t="shared" si="3"/>
        <v>358940.82999999996</v>
      </c>
      <c r="AR20" s="128">
        <f t="shared" si="4"/>
        <v>346377.91</v>
      </c>
      <c r="AS20" s="104">
        <f t="shared" si="5"/>
        <v>12562.92</v>
      </c>
      <c r="AT20" s="124">
        <v>44063.458333333336</v>
      </c>
      <c r="AU20" s="43">
        <f t="shared" si="6"/>
        <v>3.4999974786930768</v>
      </c>
      <c r="AV20" s="15" t="e">
        <f t="shared" si="7"/>
        <v>#DIV/0!</v>
      </c>
    </row>
    <row r="21" spans="1:48" s="35" customFormat="1" ht="99" customHeight="1" x14ac:dyDescent="0.25">
      <c r="A21" s="65">
        <v>16</v>
      </c>
      <c r="B21" s="79" t="s">
        <v>163</v>
      </c>
      <c r="C21" s="79" t="s">
        <v>2</v>
      </c>
      <c r="D21" s="79" t="s">
        <v>35</v>
      </c>
      <c r="E21" s="80">
        <v>44057</v>
      </c>
      <c r="F21" s="79">
        <v>2002</v>
      </c>
      <c r="G21" s="79">
        <v>3</v>
      </c>
      <c r="H21" s="79" t="s">
        <v>32</v>
      </c>
      <c r="I21" s="79">
        <v>0</v>
      </c>
      <c r="J21" s="79" t="s">
        <v>103</v>
      </c>
      <c r="K21" s="79">
        <v>0</v>
      </c>
      <c r="L21" s="81">
        <v>68.02</v>
      </c>
      <c r="M21" s="79">
        <v>5</v>
      </c>
      <c r="N21" s="79" t="s">
        <v>38</v>
      </c>
      <c r="O21" s="79">
        <v>10</v>
      </c>
      <c r="P21" s="79" t="s">
        <v>79</v>
      </c>
      <c r="Q21" s="79">
        <v>3</v>
      </c>
      <c r="R21" s="79" t="s">
        <v>29</v>
      </c>
      <c r="S21" s="79">
        <v>0</v>
      </c>
      <c r="T21" s="79">
        <v>350</v>
      </c>
      <c r="U21" s="79">
        <v>7</v>
      </c>
      <c r="V21" s="79" t="s">
        <v>74</v>
      </c>
      <c r="W21" s="79">
        <v>10</v>
      </c>
      <c r="X21" s="81">
        <v>5</v>
      </c>
      <c r="Y21" s="81">
        <v>5</v>
      </c>
      <c r="Z21" s="81">
        <v>24</v>
      </c>
      <c r="AA21" s="81">
        <v>1</v>
      </c>
      <c r="AB21" s="81" t="s">
        <v>32</v>
      </c>
      <c r="AC21" s="81">
        <v>0</v>
      </c>
      <c r="AD21" s="81">
        <v>98</v>
      </c>
      <c r="AE21" s="79">
        <v>3</v>
      </c>
      <c r="AF21" s="81" t="s">
        <v>75</v>
      </c>
      <c r="AG21" s="39">
        <v>10</v>
      </c>
      <c r="AH21" s="81" t="s">
        <v>70</v>
      </c>
      <c r="AI21" s="79">
        <v>10</v>
      </c>
      <c r="AJ21" s="85">
        <f t="shared" si="0"/>
        <v>67</v>
      </c>
      <c r="AK21" s="86">
        <f t="shared" si="1"/>
        <v>5113472.4000000004</v>
      </c>
      <c r="AL21" s="36">
        <v>4857798.78</v>
      </c>
      <c r="AM21" s="36">
        <v>255673.62</v>
      </c>
      <c r="AN21" s="100">
        <f t="shared" si="2"/>
        <v>238764.02000000002</v>
      </c>
      <c r="AO21" s="38">
        <v>181460.66</v>
      </c>
      <c r="AP21" s="38">
        <v>57303.360000000001</v>
      </c>
      <c r="AQ21" s="87">
        <f t="shared" si="3"/>
        <v>5352236.42</v>
      </c>
      <c r="AR21" s="127">
        <f t="shared" si="4"/>
        <v>5039259.4400000004</v>
      </c>
      <c r="AS21" s="87">
        <f t="shared" si="5"/>
        <v>312976.98</v>
      </c>
      <c r="AT21" s="84">
        <v>44060.381944444445</v>
      </c>
      <c r="AU21" s="15">
        <f t="shared" si="6"/>
        <v>5</v>
      </c>
      <c r="AV21" s="15">
        <f t="shared" si="7"/>
        <v>23.99999798964685</v>
      </c>
    </row>
    <row r="22" spans="1:48" s="35" customFormat="1" ht="118.5" customHeight="1" x14ac:dyDescent="0.25">
      <c r="A22" s="65">
        <v>17</v>
      </c>
      <c r="B22" s="40" t="s">
        <v>228</v>
      </c>
      <c r="C22" s="40" t="s">
        <v>34</v>
      </c>
      <c r="D22" s="40" t="s">
        <v>25</v>
      </c>
      <c r="E22" s="44">
        <v>44042</v>
      </c>
      <c r="F22" s="40">
        <v>1967</v>
      </c>
      <c r="G22" s="40">
        <v>6</v>
      </c>
      <c r="H22" s="40" t="s">
        <v>26</v>
      </c>
      <c r="I22" s="40">
        <v>0</v>
      </c>
      <c r="J22" s="40" t="s">
        <v>106</v>
      </c>
      <c r="K22" s="40">
        <v>5</v>
      </c>
      <c r="L22" s="40">
        <v>70</v>
      </c>
      <c r="M22" s="40">
        <v>6</v>
      </c>
      <c r="N22" s="105" t="s">
        <v>38</v>
      </c>
      <c r="O22" s="40">
        <v>10</v>
      </c>
      <c r="P22" s="105" t="s">
        <v>73</v>
      </c>
      <c r="Q22" s="40">
        <v>3</v>
      </c>
      <c r="R22" s="40" t="s">
        <v>29</v>
      </c>
      <c r="S22" s="40">
        <v>0</v>
      </c>
      <c r="T22" s="40">
        <v>84</v>
      </c>
      <c r="U22" s="40">
        <v>3</v>
      </c>
      <c r="V22" s="105" t="s">
        <v>176</v>
      </c>
      <c r="W22" s="40">
        <v>10</v>
      </c>
      <c r="X22" s="40" t="s">
        <v>26</v>
      </c>
      <c r="Y22" s="40">
        <v>0</v>
      </c>
      <c r="Z22" s="40">
        <v>20.5</v>
      </c>
      <c r="AA22" s="40">
        <v>1</v>
      </c>
      <c r="AB22" s="40" t="s">
        <v>26</v>
      </c>
      <c r="AC22" s="40">
        <v>0</v>
      </c>
      <c r="AD22" s="40">
        <v>98</v>
      </c>
      <c r="AE22" s="40">
        <v>3</v>
      </c>
      <c r="AF22" s="40" t="s">
        <v>75</v>
      </c>
      <c r="AG22" s="40">
        <v>10</v>
      </c>
      <c r="AH22" s="40" t="s">
        <v>70</v>
      </c>
      <c r="AI22" s="40">
        <v>10</v>
      </c>
      <c r="AJ22" s="102">
        <f t="shared" si="0"/>
        <v>67</v>
      </c>
      <c r="AK22" s="103">
        <f t="shared" si="1"/>
        <v>0</v>
      </c>
      <c r="AL22" s="40">
        <v>0</v>
      </c>
      <c r="AM22" s="40">
        <v>0</v>
      </c>
      <c r="AN22" s="103">
        <f t="shared" si="2"/>
        <v>311170.81</v>
      </c>
      <c r="AO22" s="40">
        <v>247380.79</v>
      </c>
      <c r="AP22" s="40">
        <v>63790.02</v>
      </c>
      <c r="AQ22" s="104">
        <f t="shared" si="3"/>
        <v>311170.81</v>
      </c>
      <c r="AR22" s="128">
        <f t="shared" si="4"/>
        <v>247380.79</v>
      </c>
      <c r="AS22" s="104">
        <f t="shared" si="5"/>
        <v>63790.02</v>
      </c>
      <c r="AT22" s="124">
        <v>44063.381944444445</v>
      </c>
      <c r="AU22" s="43">
        <v>0</v>
      </c>
      <c r="AV22" s="43">
        <f t="shared" si="7"/>
        <v>20.500001269399274</v>
      </c>
    </row>
    <row r="23" spans="1:48" s="35" customFormat="1" ht="120" customHeight="1" x14ac:dyDescent="0.25">
      <c r="A23" s="65">
        <v>18</v>
      </c>
      <c r="B23" s="25" t="s">
        <v>130</v>
      </c>
      <c r="C23" s="25" t="s">
        <v>31</v>
      </c>
      <c r="D23" s="25" t="s">
        <v>25</v>
      </c>
      <c r="E23" s="26">
        <v>44052</v>
      </c>
      <c r="F23" s="25">
        <v>1976</v>
      </c>
      <c r="G23" s="25">
        <v>6</v>
      </c>
      <c r="H23" s="25" t="s">
        <v>26</v>
      </c>
      <c r="I23" s="25">
        <v>0</v>
      </c>
      <c r="J23" s="25" t="s">
        <v>237</v>
      </c>
      <c r="K23" s="25">
        <v>0</v>
      </c>
      <c r="L23" s="25">
        <v>73.430000000000007</v>
      </c>
      <c r="M23" s="25">
        <v>6</v>
      </c>
      <c r="N23" s="89" t="s">
        <v>128</v>
      </c>
      <c r="O23" s="25">
        <v>10</v>
      </c>
      <c r="P23" s="89" t="s">
        <v>79</v>
      </c>
      <c r="Q23" s="25">
        <v>3</v>
      </c>
      <c r="R23" s="89" t="s">
        <v>29</v>
      </c>
      <c r="S23" s="25">
        <v>0</v>
      </c>
      <c r="T23" s="25">
        <v>304</v>
      </c>
      <c r="U23" s="25">
        <v>7</v>
      </c>
      <c r="V23" s="89" t="s">
        <v>74</v>
      </c>
      <c r="W23" s="25">
        <v>10</v>
      </c>
      <c r="X23" s="25">
        <v>3.5</v>
      </c>
      <c r="Y23" s="25">
        <v>3</v>
      </c>
      <c r="Z23" s="25">
        <v>20.5</v>
      </c>
      <c r="AA23" s="25">
        <v>1</v>
      </c>
      <c r="AB23" s="25" t="s">
        <v>26</v>
      </c>
      <c r="AC23" s="25">
        <v>0</v>
      </c>
      <c r="AD23" s="25">
        <v>93</v>
      </c>
      <c r="AE23" s="25">
        <v>0</v>
      </c>
      <c r="AF23" s="90" t="s">
        <v>75</v>
      </c>
      <c r="AG23" s="25">
        <v>10</v>
      </c>
      <c r="AH23" s="90" t="s">
        <v>70</v>
      </c>
      <c r="AI23" s="25">
        <v>10</v>
      </c>
      <c r="AJ23" s="114">
        <f t="shared" si="0"/>
        <v>66</v>
      </c>
      <c r="AK23" s="97">
        <f t="shared" si="1"/>
        <v>954458.8899999999</v>
      </c>
      <c r="AL23" s="32">
        <v>921052.83</v>
      </c>
      <c r="AM23" s="32">
        <v>33406.06</v>
      </c>
      <c r="AN23" s="97">
        <f t="shared" si="2"/>
        <v>5930799.9000000004</v>
      </c>
      <c r="AO23" s="32">
        <v>4714985.92</v>
      </c>
      <c r="AP23" s="32">
        <v>1215813.98</v>
      </c>
      <c r="AQ23" s="98">
        <f t="shared" si="3"/>
        <v>6885258.79</v>
      </c>
      <c r="AR23" s="127">
        <f t="shared" si="4"/>
        <v>5636038.75</v>
      </c>
      <c r="AS23" s="98">
        <f t="shared" si="5"/>
        <v>1249220.04</v>
      </c>
      <c r="AT23" s="125">
        <v>44055.375</v>
      </c>
      <c r="AU23" s="31">
        <f t="shared" ref="AU23:AU28" si="8">AM23/AK23*100</f>
        <v>3.4999998795128828</v>
      </c>
      <c r="AV23" s="31">
        <f t="shared" si="7"/>
        <v>20.500000008430565</v>
      </c>
    </row>
    <row r="24" spans="1:48" s="35" customFormat="1" ht="99" customHeight="1" x14ac:dyDescent="0.25">
      <c r="A24" s="65">
        <v>19</v>
      </c>
      <c r="B24" s="107" t="s">
        <v>182</v>
      </c>
      <c r="C24" s="107" t="s">
        <v>225</v>
      </c>
      <c r="D24" s="107" t="s">
        <v>37</v>
      </c>
      <c r="E24" s="108">
        <v>44060</v>
      </c>
      <c r="F24" s="107">
        <v>1976</v>
      </c>
      <c r="G24" s="107">
        <v>6</v>
      </c>
      <c r="H24" s="107" t="s">
        <v>26</v>
      </c>
      <c r="I24" s="107">
        <v>0</v>
      </c>
      <c r="J24" s="107" t="s">
        <v>106</v>
      </c>
      <c r="K24" s="107">
        <v>5</v>
      </c>
      <c r="L24" s="109">
        <v>81.8</v>
      </c>
      <c r="M24" s="107">
        <v>7</v>
      </c>
      <c r="N24" s="107" t="s">
        <v>38</v>
      </c>
      <c r="O24" s="107">
        <v>4</v>
      </c>
      <c r="P24" s="107" t="s">
        <v>79</v>
      </c>
      <c r="Q24" s="107">
        <v>3</v>
      </c>
      <c r="R24" s="107" t="s">
        <v>29</v>
      </c>
      <c r="S24" s="107">
        <v>0</v>
      </c>
      <c r="T24" s="107">
        <v>54</v>
      </c>
      <c r="U24" s="107">
        <v>3</v>
      </c>
      <c r="V24" s="107" t="s">
        <v>74</v>
      </c>
      <c r="W24" s="107">
        <v>10</v>
      </c>
      <c r="X24" s="109">
        <v>5.0999999999999996</v>
      </c>
      <c r="Y24" s="109">
        <v>5</v>
      </c>
      <c r="Z24" s="109">
        <v>0</v>
      </c>
      <c r="AA24" s="109">
        <v>0</v>
      </c>
      <c r="AB24" s="109" t="s">
        <v>26</v>
      </c>
      <c r="AC24" s="109">
        <v>0</v>
      </c>
      <c r="AD24" s="109">
        <v>96.8</v>
      </c>
      <c r="AE24" s="107">
        <v>3</v>
      </c>
      <c r="AF24" s="109" t="s">
        <v>75</v>
      </c>
      <c r="AG24" s="109">
        <v>10</v>
      </c>
      <c r="AH24" s="109" t="s">
        <v>70</v>
      </c>
      <c r="AI24" s="107">
        <v>10</v>
      </c>
      <c r="AJ24" s="115">
        <f t="shared" si="0"/>
        <v>66</v>
      </c>
      <c r="AK24" s="110">
        <f t="shared" si="1"/>
        <v>1003949</v>
      </c>
      <c r="AL24" s="111">
        <v>952747.6</v>
      </c>
      <c r="AM24" s="111">
        <v>51201.4</v>
      </c>
      <c r="AN24" s="110">
        <f t="shared" si="2"/>
        <v>0</v>
      </c>
      <c r="AO24" s="111">
        <v>0</v>
      </c>
      <c r="AP24" s="111">
        <v>0</v>
      </c>
      <c r="AQ24" s="111">
        <f t="shared" si="3"/>
        <v>1003949</v>
      </c>
      <c r="AR24" s="127">
        <f t="shared" si="4"/>
        <v>952747.6</v>
      </c>
      <c r="AS24" s="111">
        <f t="shared" si="5"/>
        <v>51201.4</v>
      </c>
      <c r="AT24" s="112">
        <v>44060.368055555555</v>
      </c>
      <c r="AU24" s="45">
        <f t="shared" si="8"/>
        <v>5.1000000996066532</v>
      </c>
      <c r="AV24" s="45" t="e">
        <f t="shared" si="7"/>
        <v>#DIV/0!</v>
      </c>
    </row>
    <row r="25" spans="1:48" s="35" customFormat="1" ht="99" customHeight="1" x14ac:dyDescent="0.25">
      <c r="A25" s="65">
        <v>20</v>
      </c>
      <c r="B25" s="107" t="s">
        <v>43</v>
      </c>
      <c r="C25" s="107" t="s">
        <v>0</v>
      </c>
      <c r="D25" s="107" t="s">
        <v>27</v>
      </c>
      <c r="E25" s="108">
        <v>44042</v>
      </c>
      <c r="F25" s="107">
        <v>1983</v>
      </c>
      <c r="G25" s="107">
        <v>6</v>
      </c>
      <c r="H25" s="107" t="s">
        <v>26</v>
      </c>
      <c r="I25" s="107">
        <v>0</v>
      </c>
      <c r="J25" s="107" t="s">
        <v>106</v>
      </c>
      <c r="K25" s="107">
        <v>5</v>
      </c>
      <c r="L25" s="109">
        <v>71.3</v>
      </c>
      <c r="M25" s="107">
        <v>6</v>
      </c>
      <c r="N25" s="107" t="s">
        <v>38</v>
      </c>
      <c r="O25" s="107">
        <v>10</v>
      </c>
      <c r="P25" s="107" t="s">
        <v>79</v>
      </c>
      <c r="Q25" s="107">
        <v>3</v>
      </c>
      <c r="R25" s="107" t="s">
        <v>29</v>
      </c>
      <c r="S25" s="107">
        <v>0</v>
      </c>
      <c r="T25" s="107">
        <v>58</v>
      </c>
      <c r="U25" s="107">
        <v>3</v>
      </c>
      <c r="V25" s="107" t="s">
        <v>74</v>
      </c>
      <c r="W25" s="107">
        <v>10</v>
      </c>
      <c r="X25" s="109">
        <v>2</v>
      </c>
      <c r="Y25" s="109">
        <v>0</v>
      </c>
      <c r="Z25" s="109">
        <v>0</v>
      </c>
      <c r="AA25" s="109">
        <v>0</v>
      </c>
      <c r="AB25" s="109" t="s">
        <v>26</v>
      </c>
      <c r="AC25" s="109">
        <v>0</v>
      </c>
      <c r="AD25" s="109">
        <v>98</v>
      </c>
      <c r="AE25" s="107">
        <v>3</v>
      </c>
      <c r="AF25" s="109" t="s">
        <v>75</v>
      </c>
      <c r="AG25" s="109">
        <v>10</v>
      </c>
      <c r="AH25" s="109" t="s">
        <v>70</v>
      </c>
      <c r="AI25" s="107">
        <v>10</v>
      </c>
      <c r="AJ25" s="115">
        <f t="shared" si="0"/>
        <v>66</v>
      </c>
      <c r="AK25" s="110">
        <f t="shared" si="1"/>
        <v>1613169.24</v>
      </c>
      <c r="AL25" s="111">
        <v>1580905.86</v>
      </c>
      <c r="AM25" s="111">
        <v>32263.38</v>
      </c>
      <c r="AN25" s="110">
        <f t="shared" si="2"/>
        <v>0</v>
      </c>
      <c r="AO25" s="111">
        <v>0</v>
      </c>
      <c r="AP25" s="111">
        <v>0</v>
      </c>
      <c r="AQ25" s="111">
        <f t="shared" si="3"/>
        <v>1613169.24</v>
      </c>
      <c r="AR25" s="127">
        <f t="shared" si="4"/>
        <v>1580905.86</v>
      </c>
      <c r="AS25" s="111">
        <f t="shared" si="5"/>
        <v>32263.38</v>
      </c>
      <c r="AT25" s="112">
        <v>44063.666666666664</v>
      </c>
      <c r="AU25" s="45">
        <f t="shared" si="8"/>
        <v>1.9999997024490748</v>
      </c>
      <c r="AV25" s="45" t="e">
        <f t="shared" si="7"/>
        <v>#DIV/0!</v>
      </c>
    </row>
    <row r="26" spans="1:48" s="35" customFormat="1" ht="99" customHeight="1" x14ac:dyDescent="0.25">
      <c r="A26" s="65">
        <v>21</v>
      </c>
      <c r="B26" s="107" t="s">
        <v>197</v>
      </c>
      <c r="C26" s="107" t="s">
        <v>0</v>
      </c>
      <c r="D26" s="107" t="s">
        <v>25</v>
      </c>
      <c r="E26" s="108">
        <v>44062</v>
      </c>
      <c r="F26" s="107">
        <v>1976</v>
      </c>
      <c r="G26" s="107">
        <v>6</v>
      </c>
      <c r="H26" s="107" t="s">
        <v>26</v>
      </c>
      <c r="I26" s="107">
        <v>0</v>
      </c>
      <c r="J26" s="107" t="s">
        <v>237</v>
      </c>
      <c r="K26" s="107">
        <v>5</v>
      </c>
      <c r="L26" s="109">
        <v>77</v>
      </c>
      <c r="M26" s="107">
        <v>6</v>
      </c>
      <c r="N26" s="107" t="s">
        <v>38</v>
      </c>
      <c r="O26" s="107">
        <v>10</v>
      </c>
      <c r="P26" s="107" t="s">
        <v>79</v>
      </c>
      <c r="Q26" s="107">
        <v>3</v>
      </c>
      <c r="R26" s="107" t="s">
        <v>29</v>
      </c>
      <c r="S26" s="107">
        <v>0</v>
      </c>
      <c r="T26" s="107">
        <v>68</v>
      </c>
      <c r="U26" s="107">
        <v>3</v>
      </c>
      <c r="V26" s="107" t="s">
        <v>74</v>
      </c>
      <c r="W26" s="107">
        <v>10</v>
      </c>
      <c r="X26" s="109">
        <v>3.5</v>
      </c>
      <c r="Y26" s="109">
        <v>3</v>
      </c>
      <c r="Z26" s="109">
        <v>0</v>
      </c>
      <c r="AA26" s="109">
        <v>0</v>
      </c>
      <c r="AB26" s="109" t="s">
        <v>26</v>
      </c>
      <c r="AC26" s="109">
        <v>0</v>
      </c>
      <c r="AD26" s="109">
        <v>90</v>
      </c>
      <c r="AE26" s="107">
        <v>0</v>
      </c>
      <c r="AF26" s="109" t="s">
        <v>75</v>
      </c>
      <c r="AG26" s="109">
        <v>10</v>
      </c>
      <c r="AH26" s="109" t="s">
        <v>70</v>
      </c>
      <c r="AI26" s="107">
        <v>10</v>
      </c>
      <c r="AJ26" s="115">
        <f t="shared" si="0"/>
        <v>66</v>
      </c>
      <c r="AK26" s="110">
        <f t="shared" si="1"/>
        <v>610933.70000000007</v>
      </c>
      <c r="AL26" s="111">
        <v>589551.02</v>
      </c>
      <c r="AM26" s="111">
        <v>21382.68</v>
      </c>
      <c r="AN26" s="110">
        <f t="shared" si="2"/>
        <v>0</v>
      </c>
      <c r="AO26" s="111">
        <v>0</v>
      </c>
      <c r="AP26" s="111">
        <v>0</v>
      </c>
      <c r="AQ26" s="111">
        <f t="shared" si="3"/>
        <v>610933.70000000007</v>
      </c>
      <c r="AR26" s="127">
        <f t="shared" si="4"/>
        <v>589551.02</v>
      </c>
      <c r="AS26" s="111">
        <f t="shared" si="5"/>
        <v>21382.68</v>
      </c>
      <c r="AT26" s="112">
        <v>44063.708333333336</v>
      </c>
      <c r="AU26" s="45">
        <f t="shared" si="8"/>
        <v>3.5000000818419412</v>
      </c>
      <c r="AV26" s="45" t="e">
        <f t="shared" si="7"/>
        <v>#DIV/0!</v>
      </c>
    </row>
    <row r="27" spans="1:48" s="35" customFormat="1" ht="99" customHeight="1" x14ac:dyDescent="0.25">
      <c r="A27" s="65">
        <v>22</v>
      </c>
      <c r="B27" s="75" t="s">
        <v>207</v>
      </c>
      <c r="C27" s="77" t="s">
        <v>65</v>
      </c>
      <c r="D27" s="77" t="s">
        <v>206</v>
      </c>
      <c r="E27" s="76">
        <v>44061</v>
      </c>
      <c r="F27" s="74">
        <v>1968</v>
      </c>
      <c r="G27" s="74">
        <v>6</v>
      </c>
      <c r="H27" s="74" t="s">
        <v>26</v>
      </c>
      <c r="I27" s="74">
        <v>0</v>
      </c>
      <c r="J27" s="77" t="s">
        <v>103</v>
      </c>
      <c r="K27" s="77">
        <v>5</v>
      </c>
      <c r="L27" s="74">
        <v>68.900000000000006</v>
      </c>
      <c r="M27" s="74">
        <v>5</v>
      </c>
      <c r="N27" s="75" t="s">
        <v>48</v>
      </c>
      <c r="O27" s="74">
        <v>7</v>
      </c>
      <c r="P27" s="75" t="s">
        <v>79</v>
      </c>
      <c r="Q27" s="74">
        <v>3</v>
      </c>
      <c r="R27" s="77" t="s">
        <v>29</v>
      </c>
      <c r="S27" s="77">
        <v>0</v>
      </c>
      <c r="T27" s="74">
        <v>318</v>
      </c>
      <c r="U27" s="74">
        <v>7</v>
      </c>
      <c r="V27" s="75" t="s">
        <v>74</v>
      </c>
      <c r="W27" s="74">
        <v>10</v>
      </c>
      <c r="X27" s="74">
        <v>2</v>
      </c>
      <c r="Y27" s="74">
        <v>0</v>
      </c>
      <c r="Z27" s="74">
        <v>20</v>
      </c>
      <c r="AA27" s="74">
        <v>0</v>
      </c>
      <c r="AB27" s="74" t="s">
        <v>26</v>
      </c>
      <c r="AC27" s="74">
        <v>0</v>
      </c>
      <c r="AD27" s="74">
        <v>98</v>
      </c>
      <c r="AE27" s="77">
        <v>3</v>
      </c>
      <c r="AF27" s="117" t="s">
        <v>75</v>
      </c>
      <c r="AG27" s="117">
        <v>10</v>
      </c>
      <c r="AH27" s="117" t="s">
        <v>70</v>
      </c>
      <c r="AI27" s="77">
        <v>10</v>
      </c>
      <c r="AJ27" s="118">
        <f t="shared" si="0"/>
        <v>66</v>
      </c>
      <c r="AK27" s="119">
        <f t="shared" si="1"/>
        <v>1453746.7</v>
      </c>
      <c r="AL27" s="120">
        <v>1424671.77</v>
      </c>
      <c r="AM27" s="120">
        <v>29074.93</v>
      </c>
      <c r="AN27" s="119">
        <f t="shared" si="2"/>
        <v>3866008.37</v>
      </c>
      <c r="AO27" s="120">
        <v>3092806.7</v>
      </c>
      <c r="AP27" s="120">
        <v>773201.67</v>
      </c>
      <c r="AQ27" s="120">
        <f t="shared" si="3"/>
        <v>5319755.07</v>
      </c>
      <c r="AR27" s="127">
        <f t="shared" si="4"/>
        <v>4517478.4700000007</v>
      </c>
      <c r="AS27" s="120">
        <f t="shared" si="5"/>
        <v>802276.60000000009</v>
      </c>
      <c r="AT27" s="121">
        <v>44063.720833333333</v>
      </c>
      <c r="AU27" s="5">
        <f t="shared" si="8"/>
        <v>1.9999997248489025</v>
      </c>
      <c r="AV27" s="5">
        <f t="shared" si="7"/>
        <v>19.99999989653411</v>
      </c>
    </row>
    <row r="28" spans="1:48" s="35" customFormat="1" ht="108.75" customHeight="1" x14ac:dyDescent="0.25">
      <c r="A28" s="65">
        <v>23</v>
      </c>
      <c r="B28" s="51" t="s">
        <v>232</v>
      </c>
      <c r="C28" s="77" t="s">
        <v>65</v>
      </c>
      <c r="D28" s="51" t="s">
        <v>206</v>
      </c>
      <c r="E28" s="116">
        <v>44061</v>
      </c>
      <c r="F28" s="77">
        <v>1964</v>
      </c>
      <c r="G28" s="77">
        <v>6</v>
      </c>
      <c r="H28" s="77" t="s">
        <v>26</v>
      </c>
      <c r="I28" s="77">
        <v>0</v>
      </c>
      <c r="J28" s="77" t="s">
        <v>103</v>
      </c>
      <c r="K28" s="77">
        <v>5</v>
      </c>
      <c r="L28" s="77">
        <v>71.069999999999993</v>
      </c>
      <c r="M28" s="77">
        <v>6</v>
      </c>
      <c r="N28" s="77" t="s">
        <v>48</v>
      </c>
      <c r="O28" s="77">
        <v>8</v>
      </c>
      <c r="P28" s="77" t="s">
        <v>79</v>
      </c>
      <c r="Q28" s="77">
        <v>3</v>
      </c>
      <c r="R28" s="77" t="s">
        <v>29</v>
      </c>
      <c r="S28" s="77">
        <v>0</v>
      </c>
      <c r="T28" s="77">
        <v>608</v>
      </c>
      <c r="U28" s="77">
        <v>7</v>
      </c>
      <c r="V28" s="77" t="s">
        <v>74</v>
      </c>
      <c r="W28" s="77">
        <v>10</v>
      </c>
      <c r="X28" s="77">
        <v>2</v>
      </c>
      <c r="Y28" s="77">
        <v>0</v>
      </c>
      <c r="Z28" s="77">
        <v>20</v>
      </c>
      <c r="AA28" s="77">
        <v>0</v>
      </c>
      <c r="AB28" s="117" t="s">
        <v>26</v>
      </c>
      <c r="AC28" s="117">
        <v>0</v>
      </c>
      <c r="AD28" s="77">
        <v>85.7</v>
      </c>
      <c r="AE28" s="77">
        <v>0</v>
      </c>
      <c r="AF28" s="117" t="s">
        <v>75</v>
      </c>
      <c r="AG28" s="117">
        <v>10</v>
      </c>
      <c r="AH28" s="117" t="s">
        <v>70</v>
      </c>
      <c r="AI28" s="77">
        <v>10</v>
      </c>
      <c r="AJ28" s="118">
        <f t="shared" si="0"/>
        <v>65</v>
      </c>
      <c r="AK28" s="119">
        <f t="shared" si="1"/>
        <v>1973446.24</v>
      </c>
      <c r="AL28" s="59">
        <v>1933977.32</v>
      </c>
      <c r="AM28" s="59">
        <v>39468.92</v>
      </c>
      <c r="AN28" s="119">
        <f t="shared" si="2"/>
        <v>4025274.6</v>
      </c>
      <c r="AO28" s="59">
        <v>3220219.68</v>
      </c>
      <c r="AP28" s="59">
        <v>805054.92</v>
      </c>
      <c r="AQ28" s="119">
        <f t="shared" si="3"/>
        <v>5998720.8399999999</v>
      </c>
      <c r="AR28" s="127">
        <f t="shared" si="4"/>
        <v>5154197</v>
      </c>
      <c r="AS28" s="120">
        <f t="shared" si="5"/>
        <v>844523.84000000008</v>
      </c>
      <c r="AT28" s="121">
        <v>44057.720138888886</v>
      </c>
      <c r="AU28" s="5">
        <f t="shared" si="8"/>
        <v>1.9999997567706735</v>
      </c>
      <c r="AV28" s="5">
        <f t="shared" si="7"/>
        <v>20</v>
      </c>
    </row>
    <row r="29" spans="1:48" s="35" customFormat="1" ht="123" customHeight="1" x14ac:dyDescent="0.25">
      <c r="A29" s="65">
        <v>24</v>
      </c>
      <c r="B29" s="79" t="s">
        <v>161</v>
      </c>
      <c r="C29" s="79" t="s">
        <v>2</v>
      </c>
      <c r="D29" s="79" t="s">
        <v>160</v>
      </c>
      <c r="E29" s="80">
        <v>44015</v>
      </c>
      <c r="F29" s="79">
        <v>1942</v>
      </c>
      <c r="G29" s="79">
        <v>6</v>
      </c>
      <c r="H29" s="79" t="s">
        <v>32</v>
      </c>
      <c r="I29" s="79">
        <v>0</v>
      </c>
      <c r="J29" s="79" t="s">
        <v>103</v>
      </c>
      <c r="K29" s="79">
        <v>0</v>
      </c>
      <c r="L29" s="81">
        <v>100</v>
      </c>
      <c r="M29" s="79">
        <v>9</v>
      </c>
      <c r="N29" s="79" t="s">
        <v>38</v>
      </c>
      <c r="O29" s="79">
        <v>7</v>
      </c>
      <c r="P29" s="79" t="s">
        <v>79</v>
      </c>
      <c r="Q29" s="79">
        <v>3</v>
      </c>
      <c r="R29" s="79" t="s">
        <v>29</v>
      </c>
      <c r="S29" s="79">
        <v>0</v>
      </c>
      <c r="T29" s="79">
        <v>300</v>
      </c>
      <c r="U29" s="79">
        <v>7</v>
      </c>
      <c r="V29" s="79" t="s">
        <v>74</v>
      </c>
      <c r="W29" s="79">
        <v>10</v>
      </c>
      <c r="X29" s="81">
        <v>0</v>
      </c>
      <c r="Y29" s="81">
        <v>0</v>
      </c>
      <c r="Z29" s="81">
        <v>21</v>
      </c>
      <c r="AA29" s="81">
        <v>1</v>
      </c>
      <c r="AB29" s="81" t="s">
        <v>32</v>
      </c>
      <c r="AC29" s="81">
        <v>0</v>
      </c>
      <c r="AD29" s="81">
        <v>98</v>
      </c>
      <c r="AE29" s="79">
        <v>2</v>
      </c>
      <c r="AF29" s="81" t="s">
        <v>75</v>
      </c>
      <c r="AG29" s="39">
        <v>10</v>
      </c>
      <c r="AH29" s="81" t="s">
        <v>70</v>
      </c>
      <c r="AI29" s="79">
        <v>10</v>
      </c>
      <c r="AJ29" s="85">
        <f t="shared" si="0"/>
        <v>65</v>
      </c>
      <c r="AK29" s="86">
        <f t="shared" si="1"/>
        <v>0</v>
      </c>
      <c r="AL29" s="37">
        <v>0</v>
      </c>
      <c r="AM29" s="37">
        <v>0</v>
      </c>
      <c r="AN29" s="100">
        <f t="shared" si="2"/>
        <v>691884.89</v>
      </c>
      <c r="AO29" s="38">
        <v>546589.06000000006</v>
      </c>
      <c r="AP29" s="38">
        <v>145295.82999999999</v>
      </c>
      <c r="AQ29" s="87">
        <f t="shared" si="3"/>
        <v>691884.89</v>
      </c>
      <c r="AR29" s="127">
        <f t="shared" si="4"/>
        <v>546589.06000000006</v>
      </c>
      <c r="AS29" s="87">
        <f t="shared" si="5"/>
        <v>145295.82999999999</v>
      </c>
      <c r="AT29" s="84">
        <v>44060.371527777781</v>
      </c>
      <c r="AU29" s="15">
        <v>0</v>
      </c>
      <c r="AV29" s="15">
        <f t="shared" si="7"/>
        <v>21.000000448051406</v>
      </c>
    </row>
    <row r="30" spans="1:48" s="35" customFormat="1" ht="99" customHeight="1" x14ac:dyDescent="0.25">
      <c r="A30" s="65">
        <v>25</v>
      </c>
      <c r="B30" s="105" t="s">
        <v>230</v>
      </c>
      <c r="C30" s="40" t="s">
        <v>34</v>
      </c>
      <c r="D30" s="105" t="s">
        <v>30</v>
      </c>
      <c r="E30" s="106">
        <v>44050</v>
      </c>
      <c r="F30" s="105">
        <v>1937</v>
      </c>
      <c r="G30" s="105">
        <v>6</v>
      </c>
      <c r="H30" s="40" t="s">
        <v>26</v>
      </c>
      <c r="I30" s="105">
        <v>0</v>
      </c>
      <c r="J30" s="40" t="s">
        <v>106</v>
      </c>
      <c r="K30" s="105">
        <v>5</v>
      </c>
      <c r="L30" s="105">
        <v>69.8</v>
      </c>
      <c r="M30" s="105">
        <v>5</v>
      </c>
      <c r="N30" s="105" t="s">
        <v>38</v>
      </c>
      <c r="O30" s="105">
        <v>10</v>
      </c>
      <c r="P30" s="105" t="s">
        <v>73</v>
      </c>
      <c r="Q30" s="105">
        <v>3</v>
      </c>
      <c r="R30" s="105" t="s">
        <v>29</v>
      </c>
      <c r="S30" s="105">
        <v>0</v>
      </c>
      <c r="T30" s="105">
        <v>93</v>
      </c>
      <c r="U30" s="105">
        <v>3</v>
      </c>
      <c r="V30" s="105" t="s">
        <v>176</v>
      </c>
      <c r="W30" s="105">
        <v>10</v>
      </c>
      <c r="X30" s="105">
        <v>2</v>
      </c>
      <c r="Y30" s="105">
        <v>0</v>
      </c>
      <c r="Z30" s="105">
        <v>20</v>
      </c>
      <c r="AA30" s="105">
        <v>0</v>
      </c>
      <c r="AB30" s="40" t="s">
        <v>26</v>
      </c>
      <c r="AC30" s="105">
        <v>0</v>
      </c>
      <c r="AD30" s="105">
        <v>99.5</v>
      </c>
      <c r="AE30" s="105">
        <v>3</v>
      </c>
      <c r="AF30" s="40" t="s">
        <v>75</v>
      </c>
      <c r="AG30" s="105">
        <v>10</v>
      </c>
      <c r="AH30" s="40" t="s">
        <v>70</v>
      </c>
      <c r="AI30" s="40">
        <v>10</v>
      </c>
      <c r="AJ30" s="102">
        <f t="shared" si="0"/>
        <v>65</v>
      </c>
      <c r="AK30" s="103">
        <f t="shared" si="1"/>
        <v>4303532.42</v>
      </c>
      <c r="AL30" s="105">
        <v>4217461.7699999996</v>
      </c>
      <c r="AM30" s="105">
        <v>86070.65</v>
      </c>
      <c r="AN30" s="103">
        <f t="shared" si="2"/>
        <v>1835205.98</v>
      </c>
      <c r="AO30" s="105">
        <v>1468164.78</v>
      </c>
      <c r="AP30" s="105">
        <v>367041.2</v>
      </c>
      <c r="AQ30" s="104">
        <f t="shared" si="3"/>
        <v>6138738.4000000004</v>
      </c>
      <c r="AR30" s="128">
        <f t="shared" si="4"/>
        <v>5685626.5499999998</v>
      </c>
      <c r="AS30" s="104">
        <f t="shared" si="5"/>
        <v>453111.85</v>
      </c>
      <c r="AT30" s="124">
        <v>44063.5</v>
      </c>
      <c r="AU30" s="43">
        <f t="shared" ref="AU30:AU50" si="9">AM30/AK30*100</f>
        <v>2.0000000371787601</v>
      </c>
      <c r="AV30" s="43">
        <f t="shared" si="7"/>
        <v>20.000000217959187</v>
      </c>
    </row>
    <row r="31" spans="1:48" s="35" customFormat="1" ht="99" customHeight="1" x14ac:dyDescent="0.25">
      <c r="A31" s="65">
        <v>26</v>
      </c>
      <c r="B31" s="51" t="s">
        <v>203</v>
      </c>
      <c r="C31" s="77" t="s">
        <v>65</v>
      </c>
      <c r="D31" s="51" t="s">
        <v>47</v>
      </c>
      <c r="E31" s="116">
        <v>44002</v>
      </c>
      <c r="F31" s="77">
        <v>1971</v>
      </c>
      <c r="G31" s="77">
        <v>6</v>
      </c>
      <c r="H31" s="77" t="s">
        <v>26</v>
      </c>
      <c r="I31" s="77">
        <v>0</v>
      </c>
      <c r="J31" s="77" t="s">
        <v>103</v>
      </c>
      <c r="K31" s="77">
        <v>5</v>
      </c>
      <c r="L31" s="77">
        <v>73.19</v>
      </c>
      <c r="M31" s="77">
        <v>6</v>
      </c>
      <c r="N31" s="77" t="s">
        <v>48</v>
      </c>
      <c r="O31" s="77">
        <v>5</v>
      </c>
      <c r="P31" s="77" t="s">
        <v>79</v>
      </c>
      <c r="Q31" s="77">
        <v>3</v>
      </c>
      <c r="R31" s="77" t="s">
        <v>29</v>
      </c>
      <c r="S31" s="77">
        <v>0</v>
      </c>
      <c r="T31" s="77">
        <v>64</v>
      </c>
      <c r="U31" s="77">
        <v>3</v>
      </c>
      <c r="V31" s="77" t="s">
        <v>74</v>
      </c>
      <c r="W31" s="77">
        <v>10</v>
      </c>
      <c r="X31" s="117">
        <v>3.5</v>
      </c>
      <c r="Y31" s="117">
        <v>3</v>
      </c>
      <c r="Z31" s="117">
        <v>20.5</v>
      </c>
      <c r="AA31" s="117">
        <v>1</v>
      </c>
      <c r="AB31" s="117" t="s">
        <v>26</v>
      </c>
      <c r="AC31" s="117">
        <v>0</v>
      </c>
      <c r="AD31" s="77">
        <v>100.2</v>
      </c>
      <c r="AE31" s="77">
        <v>3</v>
      </c>
      <c r="AF31" s="117" t="s">
        <v>75</v>
      </c>
      <c r="AG31" s="117">
        <v>10</v>
      </c>
      <c r="AH31" s="117" t="s">
        <v>70</v>
      </c>
      <c r="AI31" s="77">
        <v>10</v>
      </c>
      <c r="AJ31" s="118">
        <f t="shared" si="0"/>
        <v>65</v>
      </c>
      <c r="AK31" s="119">
        <f t="shared" si="1"/>
        <v>724147.68</v>
      </c>
      <c r="AL31" s="56">
        <v>698802.51</v>
      </c>
      <c r="AM31" s="56">
        <v>25345.17</v>
      </c>
      <c r="AN31" s="119">
        <f t="shared" si="2"/>
        <v>3261784.21</v>
      </c>
      <c r="AO31" s="56">
        <v>2593118.4500000002</v>
      </c>
      <c r="AP31" s="56">
        <v>668665.76</v>
      </c>
      <c r="AQ31" s="119">
        <f t="shared" si="3"/>
        <v>3985931.89</v>
      </c>
      <c r="AR31" s="127">
        <f t="shared" si="4"/>
        <v>3291920.96</v>
      </c>
      <c r="AS31" s="120">
        <f t="shared" si="5"/>
        <v>694010.93</v>
      </c>
      <c r="AT31" s="121">
        <v>44063.628472222219</v>
      </c>
      <c r="AU31" s="5">
        <f t="shared" si="9"/>
        <v>3.5000001657120543</v>
      </c>
      <c r="AV31" s="5">
        <f t="shared" si="7"/>
        <v>20.499999906492896</v>
      </c>
    </row>
    <row r="32" spans="1:48" s="35" customFormat="1" ht="99" customHeight="1" x14ac:dyDescent="0.25">
      <c r="A32" s="65">
        <v>27</v>
      </c>
      <c r="B32" s="107" t="s">
        <v>44</v>
      </c>
      <c r="C32" s="107" t="s">
        <v>0</v>
      </c>
      <c r="D32" s="107" t="s">
        <v>27</v>
      </c>
      <c r="E32" s="108">
        <v>44046</v>
      </c>
      <c r="F32" s="107">
        <v>1987</v>
      </c>
      <c r="G32" s="107">
        <v>5</v>
      </c>
      <c r="H32" s="107" t="s">
        <v>26</v>
      </c>
      <c r="I32" s="107">
        <v>0</v>
      </c>
      <c r="J32" s="107" t="s">
        <v>103</v>
      </c>
      <c r="K32" s="107">
        <v>5</v>
      </c>
      <c r="L32" s="109">
        <v>70</v>
      </c>
      <c r="M32" s="107">
        <v>6</v>
      </c>
      <c r="N32" s="107" t="s">
        <v>38</v>
      </c>
      <c r="O32" s="107">
        <v>9</v>
      </c>
      <c r="P32" s="107" t="s">
        <v>79</v>
      </c>
      <c r="Q32" s="107">
        <v>3</v>
      </c>
      <c r="R32" s="107" t="s">
        <v>29</v>
      </c>
      <c r="S32" s="107">
        <v>0</v>
      </c>
      <c r="T32" s="107">
        <v>131</v>
      </c>
      <c r="U32" s="107">
        <v>4</v>
      </c>
      <c r="V32" s="107" t="s">
        <v>74</v>
      </c>
      <c r="W32" s="107">
        <v>10</v>
      </c>
      <c r="X32" s="109">
        <v>2</v>
      </c>
      <c r="Y32" s="109">
        <v>0</v>
      </c>
      <c r="Z32" s="109">
        <v>20</v>
      </c>
      <c r="AA32" s="109">
        <v>0</v>
      </c>
      <c r="AB32" s="109" t="s">
        <v>26</v>
      </c>
      <c r="AC32" s="109">
        <v>0</v>
      </c>
      <c r="AD32" s="109">
        <v>98</v>
      </c>
      <c r="AE32" s="107">
        <v>3</v>
      </c>
      <c r="AF32" s="109" t="s">
        <v>75</v>
      </c>
      <c r="AG32" s="109">
        <v>10</v>
      </c>
      <c r="AH32" s="109" t="s">
        <v>70</v>
      </c>
      <c r="AI32" s="107">
        <v>10</v>
      </c>
      <c r="AJ32" s="115">
        <f t="shared" si="0"/>
        <v>65</v>
      </c>
      <c r="AK32" s="110">
        <f t="shared" si="1"/>
        <v>3343226.4099999997</v>
      </c>
      <c r="AL32" s="111">
        <v>3276361.88</v>
      </c>
      <c r="AM32" s="111">
        <v>66864.53</v>
      </c>
      <c r="AN32" s="110">
        <f t="shared" si="2"/>
        <v>2743352.46</v>
      </c>
      <c r="AO32" s="111">
        <v>2194681.9700000002</v>
      </c>
      <c r="AP32" s="111">
        <v>548670.49</v>
      </c>
      <c r="AQ32" s="111">
        <f t="shared" si="3"/>
        <v>6086578.8699999992</v>
      </c>
      <c r="AR32" s="127">
        <f t="shared" si="4"/>
        <v>5471043.8499999996</v>
      </c>
      <c r="AS32" s="111">
        <f t="shared" si="5"/>
        <v>615535.02</v>
      </c>
      <c r="AT32" s="112">
        <v>44063.666666666664</v>
      </c>
      <c r="AU32" s="45">
        <f t="shared" si="9"/>
        <v>2.0000000538402065</v>
      </c>
      <c r="AV32" s="45">
        <f t="shared" si="7"/>
        <v>19.9999999270965</v>
      </c>
    </row>
    <row r="33" spans="1:48" s="35" customFormat="1" ht="99" customHeight="1" x14ac:dyDescent="0.25">
      <c r="A33" s="65">
        <v>28</v>
      </c>
      <c r="B33" s="107" t="s">
        <v>185</v>
      </c>
      <c r="C33" s="107" t="s">
        <v>0</v>
      </c>
      <c r="D33" s="107" t="s">
        <v>27</v>
      </c>
      <c r="E33" s="108">
        <v>44047</v>
      </c>
      <c r="F33" s="107">
        <v>1980</v>
      </c>
      <c r="G33" s="107">
        <v>6</v>
      </c>
      <c r="H33" s="107" t="s">
        <v>26</v>
      </c>
      <c r="I33" s="107">
        <v>0</v>
      </c>
      <c r="J33" s="107" t="s">
        <v>106</v>
      </c>
      <c r="K33" s="107">
        <v>5</v>
      </c>
      <c r="L33" s="109">
        <v>68</v>
      </c>
      <c r="M33" s="107">
        <v>5</v>
      </c>
      <c r="N33" s="107" t="s">
        <v>38</v>
      </c>
      <c r="O33" s="107">
        <v>10</v>
      </c>
      <c r="P33" s="107" t="s">
        <v>79</v>
      </c>
      <c r="Q33" s="107">
        <v>3</v>
      </c>
      <c r="R33" s="107" t="s">
        <v>29</v>
      </c>
      <c r="S33" s="107">
        <v>0</v>
      </c>
      <c r="T33" s="107">
        <v>88</v>
      </c>
      <c r="U33" s="107">
        <v>3</v>
      </c>
      <c r="V33" s="107" t="s">
        <v>74</v>
      </c>
      <c r="W33" s="107">
        <v>10</v>
      </c>
      <c r="X33" s="109">
        <v>2</v>
      </c>
      <c r="Y33" s="109">
        <v>0</v>
      </c>
      <c r="Z33" s="109">
        <v>0</v>
      </c>
      <c r="AA33" s="109">
        <v>0</v>
      </c>
      <c r="AB33" s="109" t="s">
        <v>26</v>
      </c>
      <c r="AC33" s="109">
        <v>0</v>
      </c>
      <c r="AD33" s="109">
        <v>95.7</v>
      </c>
      <c r="AE33" s="107">
        <v>3</v>
      </c>
      <c r="AF33" s="109" t="s">
        <v>75</v>
      </c>
      <c r="AG33" s="109">
        <v>10</v>
      </c>
      <c r="AH33" s="109" t="s">
        <v>70</v>
      </c>
      <c r="AI33" s="107">
        <v>10</v>
      </c>
      <c r="AJ33" s="115">
        <f t="shared" si="0"/>
        <v>65</v>
      </c>
      <c r="AK33" s="110">
        <f t="shared" si="1"/>
        <v>2022060.14</v>
      </c>
      <c r="AL33" s="111">
        <v>1981618.94</v>
      </c>
      <c r="AM33" s="111">
        <v>40441.199999999997</v>
      </c>
      <c r="AN33" s="110">
        <f t="shared" si="2"/>
        <v>0</v>
      </c>
      <c r="AO33" s="111">
        <v>0</v>
      </c>
      <c r="AP33" s="111">
        <v>0</v>
      </c>
      <c r="AQ33" s="111">
        <f t="shared" si="3"/>
        <v>2022060.14</v>
      </c>
      <c r="AR33" s="127">
        <f t="shared" si="4"/>
        <v>1981618.94</v>
      </c>
      <c r="AS33" s="111">
        <f t="shared" si="5"/>
        <v>40441.199999999997</v>
      </c>
      <c r="AT33" s="112">
        <v>44063.666666666664</v>
      </c>
      <c r="AU33" s="45">
        <f t="shared" si="9"/>
        <v>1.9999998615273629</v>
      </c>
      <c r="AV33" s="45" t="e">
        <f t="shared" si="7"/>
        <v>#DIV/0!</v>
      </c>
    </row>
    <row r="34" spans="1:48" s="35" customFormat="1" ht="99" customHeight="1" x14ac:dyDescent="0.25">
      <c r="A34" s="65">
        <v>29</v>
      </c>
      <c r="B34" s="48" t="s">
        <v>187</v>
      </c>
      <c r="C34" s="107" t="s">
        <v>0</v>
      </c>
      <c r="D34" s="107" t="s">
        <v>30</v>
      </c>
      <c r="E34" s="47">
        <v>44047</v>
      </c>
      <c r="F34" s="46">
        <v>1978</v>
      </c>
      <c r="G34" s="46">
        <v>6</v>
      </c>
      <c r="H34" s="46" t="s">
        <v>26</v>
      </c>
      <c r="I34" s="46">
        <v>0</v>
      </c>
      <c r="J34" s="107" t="s">
        <v>106</v>
      </c>
      <c r="K34" s="107">
        <v>5</v>
      </c>
      <c r="L34" s="46">
        <v>74.2</v>
      </c>
      <c r="M34" s="46">
        <v>6</v>
      </c>
      <c r="N34" s="48" t="s">
        <v>38</v>
      </c>
      <c r="O34" s="46">
        <v>9</v>
      </c>
      <c r="P34" s="48" t="s">
        <v>79</v>
      </c>
      <c r="Q34" s="46">
        <v>3</v>
      </c>
      <c r="R34" s="107" t="s">
        <v>29</v>
      </c>
      <c r="S34" s="107">
        <v>0</v>
      </c>
      <c r="T34" s="46">
        <v>80</v>
      </c>
      <c r="U34" s="46">
        <v>3</v>
      </c>
      <c r="V34" s="48" t="s">
        <v>74</v>
      </c>
      <c r="W34" s="46">
        <v>10</v>
      </c>
      <c r="X34" s="46">
        <v>2</v>
      </c>
      <c r="Y34" s="46">
        <v>0</v>
      </c>
      <c r="Z34" s="46">
        <v>0</v>
      </c>
      <c r="AA34" s="46">
        <v>0</v>
      </c>
      <c r="AB34" s="46" t="s">
        <v>26</v>
      </c>
      <c r="AC34" s="46">
        <v>0</v>
      </c>
      <c r="AD34" s="46">
        <v>99.6</v>
      </c>
      <c r="AE34" s="107">
        <v>3</v>
      </c>
      <c r="AF34" s="109" t="s">
        <v>75</v>
      </c>
      <c r="AG34" s="109">
        <v>10</v>
      </c>
      <c r="AH34" s="109" t="s">
        <v>70</v>
      </c>
      <c r="AI34" s="107">
        <v>10</v>
      </c>
      <c r="AJ34" s="115">
        <f t="shared" si="0"/>
        <v>65</v>
      </c>
      <c r="AK34" s="110">
        <f t="shared" si="1"/>
        <v>719133.62</v>
      </c>
      <c r="AL34" s="111">
        <v>704750.95</v>
      </c>
      <c r="AM34" s="111">
        <v>14382.67</v>
      </c>
      <c r="AN34" s="110">
        <f t="shared" si="2"/>
        <v>0</v>
      </c>
      <c r="AO34" s="111">
        <v>0</v>
      </c>
      <c r="AP34" s="111">
        <v>0</v>
      </c>
      <c r="AQ34" s="111">
        <f t="shared" si="3"/>
        <v>719133.62</v>
      </c>
      <c r="AR34" s="127">
        <f t="shared" si="4"/>
        <v>704750.95</v>
      </c>
      <c r="AS34" s="111">
        <f t="shared" si="5"/>
        <v>14382.67</v>
      </c>
      <c r="AT34" s="112">
        <v>44063.6875</v>
      </c>
      <c r="AU34" s="45">
        <f t="shared" si="9"/>
        <v>1.9999996662650816</v>
      </c>
      <c r="AV34" s="45" t="e">
        <f t="shared" si="7"/>
        <v>#DIV/0!</v>
      </c>
    </row>
    <row r="35" spans="1:48" s="35" customFormat="1" ht="99" customHeight="1" x14ac:dyDescent="0.25">
      <c r="A35" s="65">
        <v>30</v>
      </c>
      <c r="B35" s="107" t="s">
        <v>188</v>
      </c>
      <c r="C35" s="107" t="s">
        <v>0</v>
      </c>
      <c r="D35" s="107" t="s">
        <v>25</v>
      </c>
      <c r="E35" s="108">
        <v>44062</v>
      </c>
      <c r="F35" s="107">
        <v>1963</v>
      </c>
      <c r="G35" s="107">
        <v>6</v>
      </c>
      <c r="H35" s="107" t="s">
        <v>26</v>
      </c>
      <c r="I35" s="107">
        <v>0</v>
      </c>
      <c r="J35" s="107" t="s">
        <v>106</v>
      </c>
      <c r="K35" s="107">
        <v>5</v>
      </c>
      <c r="L35" s="109" t="s">
        <v>189</v>
      </c>
      <c r="M35" s="107">
        <v>6</v>
      </c>
      <c r="N35" s="107" t="s">
        <v>38</v>
      </c>
      <c r="O35" s="107">
        <v>8</v>
      </c>
      <c r="P35" s="107" t="s">
        <v>79</v>
      </c>
      <c r="Q35" s="107">
        <v>3</v>
      </c>
      <c r="R35" s="107" t="s">
        <v>29</v>
      </c>
      <c r="S35" s="107">
        <v>0</v>
      </c>
      <c r="T35" s="107">
        <f>60+82</f>
        <v>142</v>
      </c>
      <c r="U35" s="107">
        <v>4</v>
      </c>
      <c r="V35" s="107" t="s">
        <v>74</v>
      </c>
      <c r="W35" s="107">
        <v>10</v>
      </c>
      <c r="X35" s="109">
        <v>3.5</v>
      </c>
      <c r="Y35" s="109">
        <v>3</v>
      </c>
      <c r="Z35" s="109">
        <v>0</v>
      </c>
      <c r="AA35" s="109">
        <v>0</v>
      </c>
      <c r="AB35" s="109" t="s">
        <v>26</v>
      </c>
      <c r="AC35" s="109">
        <v>0</v>
      </c>
      <c r="AD35" s="109">
        <v>90</v>
      </c>
      <c r="AE35" s="107">
        <v>0</v>
      </c>
      <c r="AF35" s="109" t="s">
        <v>75</v>
      </c>
      <c r="AG35" s="109">
        <v>10</v>
      </c>
      <c r="AH35" s="109" t="s">
        <v>70</v>
      </c>
      <c r="AI35" s="107">
        <v>10</v>
      </c>
      <c r="AJ35" s="115">
        <f t="shared" si="0"/>
        <v>65</v>
      </c>
      <c r="AK35" s="110">
        <f t="shared" si="1"/>
        <v>1820295.9700000002</v>
      </c>
      <c r="AL35" s="111">
        <v>1756585.61</v>
      </c>
      <c r="AM35" s="111">
        <v>63710.36</v>
      </c>
      <c r="AN35" s="110">
        <f t="shared" si="2"/>
        <v>0</v>
      </c>
      <c r="AO35" s="111">
        <v>0</v>
      </c>
      <c r="AP35" s="111">
        <v>0</v>
      </c>
      <c r="AQ35" s="111">
        <f t="shared" si="3"/>
        <v>1820295.9700000002</v>
      </c>
      <c r="AR35" s="127">
        <f t="shared" si="4"/>
        <v>1756585.61</v>
      </c>
      <c r="AS35" s="111">
        <f t="shared" si="5"/>
        <v>63710.36</v>
      </c>
      <c r="AT35" s="112">
        <v>44063.708333333336</v>
      </c>
      <c r="AU35" s="45">
        <f t="shared" si="9"/>
        <v>3.5000000576829269</v>
      </c>
      <c r="AV35" s="45" t="e">
        <f t="shared" si="7"/>
        <v>#DIV/0!</v>
      </c>
    </row>
    <row r="36" spans="1:48" s="35" customFormat="1" ht="99" customHeight="1" x14ac:dyDescent="0.25">
      <c r="A36" s="65">
        <v>31</v>
      </c>
      <c r="B36" s="62" t="s">
        <v>82</v>
      </c>
      <c r="C36" s="62" t="s">
        <v>64</v>
      </c>
      <c r="D36" s="62" t="s">
        <v>25</v>
      </c>
      <c r="E36" s="67">
        <v>44053</v>
      </c>
      <c r="F36" s="62">
        <v>1975</v>
      </c>
      <c r="G36" s="62">
        <v>6</v>
      </c>
      <c r="H36" s="62" t="s">
        <v>32</v>
      </c>
      <c r="I36" s="62">
        <v>0</v>
      </c>
      <c r="J36" s="62" t="s">
        <v>103</v>
      </c>
      <c r="K36" s="62">
        <v>5</v>
      </c>
      <c r="L36" s="62">
        <v>66.92</v>
      </c>
      <c r="M36" s="62">
        <v>5</v>
      </c>
      <c r="N36" s="62" t="s">
        <v>38</v>
      </c>
      <c r="O36" s="62">
        <v>1</v>
      </c>
      <c r="P36" s="62" t="s">
        <v>79</v>
      </c>
      <c r="Q36" s="62">
        <v>3</v>
      </c>
      <c r="R36" s="62" t="s">
        <v>29</v>
      </c>
      <c r="S36" s="62">
        <v>0</v>
      </c>
      <c r="T36" s="62">
        <v>286</v>
      </c>
      <c r="U36" s="62">
        <v>7</v>
      </c>
      <c r="V36" s="62" t="s">
        <v>80</v>
      </c>
      <c r="W36" s="62">
        <v>10</v>
      </c>
      <c r="X36" s="62">
        <v>3.5</v>
      </c>
      <c r="Y36" s="62">
        <v>3</v>
      </c>
      <c r="Z36" s="62">
        <v>20.5</v>
      </c>
      <c r="AA36" s="62">
        <v>1</v>
      </c>
      <c r="AB36" s="62" t="s">
        <v>81</v>
      </c>
      <c r="AC36" s="62">
        <v>0</v>
      </c>
      <c r="AD36" s="62">
        <v>99.1</v>
      </c>
      <c r="AE36" s="62">
        <v>3</v>
      </c>
      <c r="AF36" s="62" t="s">
        <v>75</v>
      </c>
      <c r="AG36" s="62">
        <v>10</v>
      </c>
      <c r="AH36" s="62" t="s">
        <v>70</v>
      </c>
      <c r="AI36" s="62">
        <v>10</v>
      </c>
      <c r="AJ36" s="85">
        <f t="shared" si="0"/>
        <v>64</v>
      </c>
      <c r="AK36" s="86">
        <f t="shared" si="1"/>
        <v>1292841.3599999999</v>
      </c>
      <c r="AL36" s="87">
        <v>1247591.9099999999</v>
      </c>
      <c r="AM36" s="87">
        <v>45249.45</v>
      </c>
      <c r="AN36" s="86">
        <f t="shared" si="2"/>
        <v>4839484.82</v>
      </c>
      <c r="AO36" s="87">
        <v>3847390.43</v>
      </c>
      <c r="AP36" s="87">
        <v>992094.39</v>
      </c>
      <c r="AQ36" s="87">
        <f t="shared" si="3"/>
        <v>6132326.1799999997</v>
      </c>
      <c r="AR36" s="127">
        <f t="shared" si="4"/>
        <v>5094982.34</v>
      </c>
      <c r="AS36" s="87">
        <f t="shared" si="5"/>
        <v>1037343.84</v>
      </c>
      <c r="AT36" s="88">
        <v>44057.375</v>
      </c>
      <c r="AU36" s="15">
        <f t="shared" si="9"/>
        <v>3.5000001856376257</v>
      </c>
      <c r="AV36" s="15">
        <f t="shared" si="7"/>
        <v>20.500000039260378</v>
      </c>
    </row>
    <row r="37" spans="1:48" s="35" customFormat="1" ht="99" customHeight="1" x14ac:dyDescent="0.25">
      <c r="A37" s="65">
        <v>32</v>
      </c>
      <c r="B37" s="62" t="s">
        <v>83</v>
      </c>
      <c r="C37" s="62" t="s">
        <v>64</v>
      </c>
      <c r="D37" s="62" t="s">
        <v>25</v>
      </c>
      <c r="E37" s="67">
        <v>44056</v>
      </c>
      <c r="F37" s="62">
        <v>1975</v>
      </c>
      <c r="G37" s="62">
        <v>6</v>
      </c>
      <c r="H37" s="62" t="s">
        <v>32</v>
      </c>
      <c r="I37" s="62">
        <v>0</v>
      </c>
      <c r="J37" s="62" t="s">
        <v>103</v>
      </c>
      <c r="K37" s="62">
        <v>5</v>
      </c>
      <c r="L37" s="62">
        <v>68.599999999999994</v>
      </c>
      <c r="M37" s="62">
        <v>5</v>
      </c>
      <c r="N37" s="62" t="s">
        <v>38</v>
      </c>
      <c r="O37" s="62">
        <v>1</v>
      </c>
      <c r="P37" s="62" t="s">
        <v>79</v>
      </c>
      <c r="Q37" s="62">
        <v>3</v>
      </c>
      <c r="R37" s="62" t="s">
        <v>29</v>
      </c>
      <c r="S37" s="62">
        <v>0</v>
      </c>
      <c r="T37" s="62">
        <v>287</v>
      </c>
      <c r="U37" s="62">
        <v>7</v>
      </c>
      <c r="V37" s="62" t="s">
        <v>80</v>
      </c>
      <c r="W37" s="62">
        <v>10</v>
      </c>
      <c r="X37" s="62">
        <v>3.5</v>
      </c>
      <c r="Y37" s="62">
        <v>3</v>
      </c>
      <c r="Z37" s="62">
        <v>20.5</v>
      </c>
      <c r="AA37" s="62">
        <v>1</v>
      </c>
      <c r="AB37" s="62" t="s">
        <v>81</v>
      </c>
      <c r="AC37" s="62">
        <v>0</v>
      </c>
      <c r="AD37" s="62">
        <v>97.6</v>
      </c>
      <c r="AE37" s="62">
        <v>3</v>
      </c>
      <c r="AF37" s="62" t="s">
        <v>75</v>
      </c>
      <c r="AG37" s="62">
        <v>10</v>
      </c>
      <c r="AH37" s="62" t="s">
        <v>70</v>
      </c>
      <c r="AI37" s="62">
        <v>10</v>
      </c>
      <c r="AJ37" s="85">
        <f t="shared" si="0"/>
        <v>64</v>
      </c>
      <c r="AK37" s="86">
        <f t="shared" si="1"/>
        <v>1353654.0199999998</v>
      </c>
      <c r="AL37" s="87">
        <v>1306276.1299999999</v>
      </c>
      <c r="AM37" s="87">
        <v>47377.89</v>
      </c>
      <c r="AN37" s="86">
        <f t="shared" si="2"/>
        <v>2563363.09</v>
      </c>
      <c r="AO37" s="87">
        <v>2037873.66</v>
      </c>
      <c r="AP37" s="87">
        <v>525489.43000000005</v>
      </c>
      <c r="AQ37" s="87">
        <f t="shared" si="3"/>
        <v>3917017.1099999994</v>
      </c>
      <c r="AR37" s="127">
        <f t="shared" si="4"/>
        <v>3344149.79</v>
      </c>
      <c r="AS37" s="87">
        <f t="shared" si="5"/>
        <v>572867.32000000007</v>
      </c>
      <c r="AT37" s="88">
        <v>44057.375</v>
      </c>
      <c r="AU37" s="15">
        <f t="shared" si="9"/>
        <v>3.4999999482881163</v>
      </c>
      <c r="AV37" s="15">
        <f t="shared" si="7"/>
        <v>20.499999865411191</v>
      </c>
    </row>
    <row r="38" spans="1:48" s="35" customFormat="1" ht="99" customHeight="1" x14ac:dyDescent="0.25">
      <c r="A38" s="65">
        <v>33</v>
      </c>
      <c r="B38" s="62" t="s">
        <v>84</v>
      </c>
      <c r="C38" s="62" t="s">
        <v>64</v>
      </c>
      <c r="D38" s="62" t="s">
        <v>25</v>
      </c>
      <c r="E38" s="67">
        <v>44053</v>
      </c>
      <c r="F38" s="62">
        <v>1972</v>
      </c>
      <c r="G38" s="62">
        <v>6</v>
      </c>
      <c r="H38" s="62" t="s">
        <v>32</v>
      </c>
      <c r="I38" s="62">
        <v>0</v>
      </c>
      <c r="J38" s="62" t="s">
        <v>103</v>
      </c>
      <c r="K38" s="62">
        <v>5</v>
      </c>
      <c r="L38" s="62">
        <v>67</v>
      </c>
      <c r="M38" s="62">
        <v>5</v>
      </c>
      <c r="N38" s="62" t="s">
        <v>38</v>
      </c>
      <c r="O38" s="62">
        <v>1</v>
      </c>
      <c r="P38" s="62" t="s">
        <v>79</v>
      </c>
      <c r="Q38" s="62">
        <v>3</v>
      </c>
      <c r="R38" s="62" t="s">
        <v>29</v>
      </c>
      <c r="S38" s="62">
        <v>0</v>
      </c>
      <c r="T38" s="62">
        <v>287</v>
      </c>
      <c r="U38" s="62">
        <v>7</v>
      </c>
      <c r="V38" s="62" t="s">
        <v>80</v>
      </c>
      <c r="W38" s="62">
        <v>10</v>
      </c>
      <c r="X38" s="62">
        <v>3.5</v>
      </c>
      <c r="Y38" s="62">
        <v>3</v>
      </c>
      <c r="Z38" s="62">
        <v>20.5</v>
      </c>
      <c r="AA38" s="62">
        <v>1</v>
      </c>
      <c r="AB38" s="62" t="s">
        <v>81</v>
      </c>
      <c r="AC38" s="62">
        <v>0</v>
      </c>
      <c r="AD38" s="62">
        <v>98.5</v>
      </c>
      <c r="AE38" s="62">
        <v>3</v>
      </c>
      <c r="AF38" s="62" t="s">
        <v>75</v>
      </c>
      <c r="AG38" s="62">
        <v>10</v>
      </c>
      <c r="AH38" s="62" t="s">
        <v>70</v>
      </c>
      <c r="AI38" s="62">
        <v>10</v>
      </c>
      <c r="AJ38" s="85">
        <f t="shared" ref="AJ38:AJ69" si="10">G38+I38+K38+M38+O38+Q38+S38+U38+W38+Y38+AA38+AC38+AE38+AG38+AI38</f>
        <v>64</v>
      </c>
      <c r="AK38" s="86">
        <f t="shared" ref="AK38:AK69" si="11">AL38+AM38</f>
        <v>1318944.4000000001</v>
      </c>
      <c r="AL38" s="87">
        <v>1272781.3500000001</v>
      </c>
      <c r="AM38" s="87">
        <v>46163.05</v>
      </c>
      <c r="AN38" s="86">
        <f t="shared" ref="AN38:AN69" si="12">AO38+AP38</f>
        <v>2563191.86</v>
      </c>
      <c r="AO38" s="87">
        <v>2037737.53</v>
      </c>
      <c r="AP38" s="87">
        <v>525454.32999999996</v>
      </c>
      <c r="AQ38" s="87">
        <f t="shared" ref="AQ38:AQ69" si="13">AK38+AN38</f>
        <v>3882136.26</v>
      </c>
      <c r="AR38" s="127">
        <f t="shared" ref="AR38:AR69" si="14">AL38+AO38</f>
        <v>3310518.88</v>
      </c>
      <c r="AS38" s="87">
        <f t="shared" ref="AS38:AS69" si="15">AM38+AP38</f>
        <v>571617.38</v>
      </c>
      <c r="AT38" s="88">
        <v>44057.375</v>
      </c>
      <c r="AU38" s="15">
        <f t="shared" si="9"/>
        <v>3.4999996967271705</v>
      </c>
      <c r="AV38" s="15">
        <f t="shared" si="7"/>
        <v>20.499999949281985</v>
      </c>
    </row>
    <row r="39" spans="1:48" s="35" customFormat="1" ht="99" customHeight="1" x14ac:dyDescent="0.25">
      <c r="A39" s="65">
        <v>34</v>
      </c>
      <c r="B39" s="62" t="s">
        <v>235</v>
      </c>
      <c r="C39" s="62" t="s">
        <v>64</v>
      </c>
      <c r="D39" s="62" t="s">
        <v>25</v>
      </c>
      <c r="E39" s="67" t="s">
        <v>77</v>
      </c>
      <c r="F39" s="62">
        <v>1966</v>
      </c>
      <c r="G39" s="62">
        <v>6</v>
      </c>
      <c r="H39" s="62" t="s">
        <v>78</v>
      </c>
      <c r="I39" s="62">
        <v>2</v>
      </c>
      <c r="J39" s="62" t="s">
        <v>106</v>
      </c>
      <c r="K39" s="62">
        <v>5</v>
      </c>
      <c r="L39" s="62">
        <v>72.95</v>
      </c>
      <c r="M39" s="62">
        <v>6</v>
      </c>
      <c r="N39" s="62" t="s">
        <v>38</v>
      </c>
      <c r="O39" s="62">
        <v>1</v>
      </c>
      <c r="P39" s="62" t="s">
        <v>79</v>
      </c>
      <c r="Q39" s="62">
        <v>3</v>
      </c>
      <c r="R39" s="62" t="s">
        <v>29</v>
      </c>
      <c r="S39" s="62">
        <v>0</v>
      </c>
      <c r="T39" s="62">
        <v>140</v>
      </c>
      <c r="U39" s="62">
        <v>4</v>
      </c>
      <c r="V39" s="62" t="s">
        <v>80</v>
      </c>
      <c r="W39" s="62">
        <v>10</v>
      </c>
      <c r="X39" s="62">
        <v>3.5</v>
      </c>
      <c r="Y39" s="62">
        <v>3</v>
      </c>
      <c r="Z39" s="62">
        <v>20.5</v>
      </c>
      <c r="AA39" s="62">
        <v>1</v>
      </c>
      <c r="AB39" s="62" t="s">
        <v>81</v>
      </c>
      <c r="AC39" s="62">
        <v>0</v>
      </c>
      <c r="AD39" s="62">
        <v>98.9</v>
      </c>
      <c r="AE39" s="62">
        <v>3</v>
      </c>
      <c r="AF39" s="62" t="s">
        <v>75</v>
      </c>
      <c r="AG39" s="62">
        <v>10</v>
      </c>
      <c r="AH39" s="62" t="s">
        <v>70</v>
      </c>
      <c r="AI39" s="62">
        <v>10</v>
      </c>
      <c r="AJ39" s="85">
        <f t="shared" si="10"/>
        <v>64</v>
      </c>
      <c r="AK39" s="86">
        <f t="shared" si="11"/>
        <v>1536723.4000000001</v>
      </c>
      <c r="AL39" s="87">
        <v>1482938.08</v>
      </c>
      <c r="AM39" s="87">
        <v>53785.32</v>
      </c>
      <c r="AN39" s="86">
        <f t="shared" si="12"/>
        <v>1716437.23</v>
      </c>
      <c r="AO39" s="87">
        <v>1364567.6</v>
      </c>
      <c r="AP39" s="87">
        <v>351869.63</v>
      </c>
      <c r="AQ39" s="87">
        <f t="shared" si="13"/>
        <v>3253160.63</v>
      </c>
      <c r="AR39" s="127">
        <f t="shared" si="14"/>
        <v>2847505.68</v>
      </c>
      <c r="AS39" s="87">
        <f t="shared" si="15"/>
        <v>405654.95</v>
      </c>
      <c r="AT39" s="88">
        <v>44057.375</v>
      </c>
      <c r="AU39" s="15">
        <f t="shared" si="9"/>
        <v>3.500000065073519</v>
      </c>
      <c r="AV39" s="15">
        <f t="shared" si="7"/>
        <v>20.499999874740542</v>
      </c>
    </row>
    <row r="40" spans="1:48" s="35" customFormat="1" ht="99" customHeight="1" x14ac:dyDescent="0.25">
      <c r="A40" s="65">
        <v>35</v>
      </c>
      <c r="B40" s="62" t="s">
        <v>85</v>
      </c>
      <c r="C40" s="62" t="s">
        <v>64</v>
      </c>
      <c r="D40" s="62" t="s">
        <v>25</v>
      </c>
      <c r="E40" s="67">
        <v>44053</v>
      </c>
      <c r="F40" s="62">
        <v>1963</v>
      </c>
      <c r="G40" s="62">
        <v>6</v>
      </c>
      <c r="H40" s="62" t="s">
        <v>32</v>
      </c>
      <c r="I40" s="62">
        <v>0</v>
      </c>
      <c r="J40" s="62" t="s">
        <v>103</v>
      </c>
      <c r="K40" s="62">
        <v>5</v>
      </c>
      <c r="L40" s="62">
        <v>67</v>
      </c>
      <c r="M40" s="62">
        <v>5</v>
      </c>
      <c r="N40" s="62" t="s">
        <v>38</v>
      </c>
      <c r="O40" s="62">
        <v>3</v>
      </c>
      <c r="P40" s="62" t="s">
        <v>79</v>
      </c>
      <c r="Q40" s="62">
        <v>3</v>
      </c>
      <c r="R40" s="62" t="s">
        <v>29</v>
      </c>
      <c r="S40" s="62">
        <v>0</v>
      </c>
      <c r="T40" s="62">
        <v>180</v>
      </c>
      <c r="U40" s="62">
        <v>5</v>
      </c>
      <c r="V40" s="62" t="s">
        <v>80</v>
      </c>
      <c r="W40" s="62">
        <v>10</v>
      </c>
      <c r="X40" s="62">
        <v>3.5</v>
      </c>
      <c r="Y40" s="62">
        <v>3</v>
      </c>
      <c r="Z40" s="62">
        <v>20.5</v>
      </c>
      <c r="AA40" s="62">
        <v>1</v>
      </c>
      <c r="AB40" s="62" t="s">
        <v>81</v>
      </c>
      <c r="AC40" s="62">
        <v>0</v>
      </c>
      <c r="AD40" s="62">
        <v>98.3</v>
      </c>
      <c r="AE40" s="62">
        <v>3</v>
      </c>
      <c r="AF40" s="62" t="s">
        <v>75</v>
      </c>
      <c r="AG40" s="62">
        <v>10</v>
      </c>
      <c r="AH40" s="62" t="s">
        <v>70</v>
      </c>
      <c r="AI40" s="62">
        <v>10</v>
      </c>
      <c r="AJ40" s="85">
        <f t="shared" si="10"/>
        <v>64</v>
      </c>
      <c r="AK40" s="86">
        <f t="shared" si="11"/>
        <v>653888.46</v>
      </c>
      <c r="AL40" s="87">
        <v>631002.36</v>
      </c>
      <c r="AM40" s="87">
        <v>22886.1</v>
      </c>
      <c r="AN40" s="86">
        <f t="shared" si="12"/>
        <v>89336.079999999987</v>
      </c>
      <c r="AO40" s="87">
        <v>71022.179999999993</v>
      </c>
      <c r="AP40" s="87">
        <v>18313.900000000001</v>
      </c>
      <c r="AQ40" s="87">
        <f t="shared" si="13"/>
        <v>743224.53999999992</v>
      </c>
      <c r="AR40" s="127">
        <f t="shared" si="14"/>
        <v>702024.54</v>
      </c>
      <c r="AS40" s="87">
        <f t="shared" si="15"/>
        <v>41200</v>
      </c>
      <c r="AT40" s="88">
        <v>44057.375</v>
      </c>
      <c r="AU40" s="15">
        <f t="shared" si="9"/>
        <v>3.5000005964319971</v>
      </c>
      <c r="AV40" s="15">
        <f t="shared" si="7"/>
        <v>20.500004029726853</v>
      </c>
    </row>
    <row r="41" spans="1:48" s="35" customFormat="1" ht="99" customHeight="1" x14ac:dyDescent="0.25">
      <c r="A41" s="65">
        <v>36</v>
      </c>
      <c r="B41" s="79" t="s">
        <v>164</v>
      </c>
      <c r="C41" s="79" t="s">
        <v>2</v>
      </c>
      <c r="D41" s="79" t="s">
        <v>35</v>
      </c>
      <c r="E41" s="80">
        <v>43903</v>
      </c>
      <c r="F41" s="79">
        <v>1987</v>
      </c>
      <c r="G41" s="79">
        <v>5</v>
      </c>
      <c r="H41" s="79" t="s">
        <v>32</v>
      </c>
      <c r="I41" s="79">
        <v>0</v>
      </c>
      <c r="J41" s="79" t="s">
        <v>103</v>
      </c>
      <c r="K41" s="79">
        <v>0</v>
      </c>
      <c r="L41" s="81">
        <v>67.900000000000006</v>
      </c>
      <c r="M41" s="79">
        <v>5</v>
      </c>
      <c r="N41" s="79" t="s">
        <v>38</v>
      </c>
      <c r="O41" s="79">
        <v>10</v>
      </c>
      <c r="P41" s="79" t="s">
        <v>79</v>
      </c>
      <c r="Q41" s="79">
        <v>3</v>
      </c>
      <c r="R41" s="79" t="s">
        <v>29</v>
      </c>
      <c r="S41" s="79">
        <v>0</v>
      </c>
      <c r="T41" s="79">
        <v>400</v>
      </c>
      <c r="U41" s="79">
        <v>7</v>
      </c>
      <c r="V41" s="79" t="s">
        <v>74</v>
      </c>
      <c r="W41" s="79">
        <v>10</v>
      </c>
      <c r="X41" s="81">
        <v>2.5</v>
      </c>
      <c r="Y41" s="81">
        <v>0</v>
      </c>
      <c r="Z41" s="81">
        <v>23</v>
      </c>
      <c r="AA41" s="81">
        <v>1</v>
      </c>
      <c r="AB41" s="81" t="s">
        <v>32</v>
      </c>
      <c r="AC41" s="81">
        <v>0</v>
      </c>
      <c r="AD41" s="81">
        <v>98</v>
      </c>
      <c r="AE41" s="79">
        <v>3</v>
      </c>
      <c r="AF41" s="81" t="s">
        <v>75</v>
      </c>
      <c r="AG41" s="39">
        <v>10</v>
      </c>
      <c r="AH41" s="81" t="s">
        <v>70</v>
      </c>
      <c r="AI41" s="79">
        <v>10</v>
      </c>
      <c r="AJ41" s="78">
        <f t="shared" si="10"/>
        <v>64</v>
      </c>
      <c r="AK41" s="83">
        <f t="shared" si="11"/>
        <v>3390823.2</v>
      </c>
      <c r="AL41" s="36">
        <v>3306052.62</v>
      </c>
      <c r="AM41" s="36">
        <v>84770.58</v>
      </c>
      <c r="AN41" s="126">
        <f t="shared" si="12"/>
        <v>208428.05</v>
      </c>
      <c r="AO41" s="38">
        <v>160489.60000000001</v>
      </c>
      <c r="AP41" s="38">
        <v>47938.45</v>
      </c>
      <c r="AQ41" s="82">
        <f t="shared" si="13"/>
        <v>3599251.25</v>
      </c>
      <c r="AR41" s="127">
        <f t="shared" si="14"/>
        <v>3466542.22</v>
      </c>
      <c r="AS41" s="82">
        <f t="shared" si="15"/>
        <v>132709.03</v>
      </c>
      <c r="AT41" s="84">
        <v>44057.381944444445</v>
      </c>
      <c r="AU41" s="64">
        <f t="shared" si="9"/>
        <v>2.5</v>
      </c>
      <c r="AV41" s="64">
        <f t="shared" si="7"/>
        <v>22.999999280327192</v>
      </c>
    </row>
    <row r="42" spans="1:48" s="35" customFormat="1" ht="99" customHeight="1" x14ac:dyDescent="0.25">
      <c r="A42" s="65">
        <v>37</v>
      </c>
      <c r="B42" s="79" t="s">
        <v>166</v>
      </c>
      <c r="C42" s="79" t="s">
        <v>2</v>
      </c>
      <c r="D42" s="79" t="s">
        <v>167</v>
      </c>
      <c r="E42" s="80">
        <v>44062</v>
      </c>
      <c r="F42" s="79">
        <v>1973</v>
      </c>
      <c r="G42" s="79">
        <v>6</v>
      </c>
      <c r="H42" s="79" t="s">
        <v>32</v>
      </c>
      <c r="I42" s="79">
        <v>0</v>
      </c>
      <c r="J42" s="79" t="s">
        <v>103</v>
      </c>
      <c r="K42" s="79">
        <v>0</v>
      </c>
      <c r="L42" s="81">
        <v>69.8</v>
      </c>
      <c r="M42" s="79">
        <v>5</v>
      </c>
      <c r="N42" s="79" t="s">
        <v>38</v>
      </c>
      <c r="O42" s="79">
        <v>10</v>
      </c>
      <c r="P42" s="79" t="s">
        <v>79</v>
      </c>
      <c r="Q42" s="79">
        <v>3</v>
      </c>
      <c r="R42" s="79" t="s">
        <v>29</v>
      </c>
      <c r="S42" s="79">
        <v>0</v>
      </c>
      <c r="T42" s="79">
        <v>300</v>
      </c>
      <c r="U42" s="79">
        <v>7</v>
      </c>
      <c r="V42" s="79" t="s">
        <v>74</v>
      </c>
      <c r="W42" s="79">
        <v>10</v>
      </c>
      <c r="X42" s="81">
        <v>2.1</v>
      </c>
      <c r="Y42" s="81">
        <v>0</v>
      </c>
      <c r="Z42" s="81">
        <v>0</v>
      </c>
      <c r="AA42" s="81">
        <v>0</v>
      </c>
      <c r="AB42" s="81" t="s">
        <v>32</v>
      </c>
      <c r="AC42" s="81">
        <v>0</v>
      </c>
      <c r="AD42" s="81">
        <v>98</v>
      </c>
      <c r="AE42" s="79">
        <v>3</v>
      </c>
      <c r="AF42" s="81" t="s">
        <v>75</v>
      </c>
      <c r="AG42" s="39">
        <v>10</v>
      </c>
      <c r="AH42" s="81" t="s">
        <v>70</v>
      </c>
      <c r="AI42" s="79">
        <v>10</v>
      </c>
      <c r="AJ42" s="78">
        <f t="shared" si="10"/>
        <v>64</v>
      </c>
      <c r="AK42" s="83">
        <f t="shared" si="11"/>
        <v>462800.02999999997</v>
      </c>
      <c r="AL42" s="36">
        <v>453081.23</v>
      </c>
      <c r="AM42" s="36">
        <v>9718.7999999999993</v>
      </c>
      <c r="AN42" s="126">
        <f t="shared" si="12"/>
        <v>0</v>
      </c>
      <c r="AO42" s="39">
        <v>0</v>
      </c>
      <c r="AP42" s="39">
        <v>0</v>
      </c>
      <c r="AQ42" s="82">
        <f t="shared" si="13"/>
        <v>462800.02999999997</v>
      </c>
      <c r="AR42" s="127">
        <f t="shared" si="14"/>
        <v>453081.23</v>
      </c>
      <c r="AS42" s="82">
        <f t="shared" si="15"/>
        <v>9718.7999999999993</v>
      </c>
      <c r="AT42" s="84">
        <v>44057.395833333336</v>
      </c>
      <c r="AU42" s="64">
        <f t="shared" si="9"/>
        <v>2.099999863872092</v>
      </c>
      <c r="AV42" s="64">
        <v>0</v>
      </c>
    </row>
    <row r="43" spans="1:48" s="35" customFormat="1" ht="130.5" customHeight="1" x14ac:dyDescent="0.25">
      <c r="A43" s="65">
        <v>38</v>
      </c>
      <c r="B43" s="79" t="s">
        <v>168</v>
      </c>
      <c r="C43" s="79" t="s">
        <v>2</v>
      </c>
      <c r="D43" s="79" t="s">
        <v>167</v>
      </c>
      <c r="E43" s="80">
        <v>44062</v>
      </c>
      <c r="F43" s="79">
        <v>1981</v>
      </c>
      <c r="G43" s="79">
        <v>6</v>
      </c>
      <c r="H43" s="79" t="s">
        <v>32</v>
      </c>
      <c r="I43" s="79">
        <v>0</v>
      </c>
      <c r="J43" s="79" t="s">
        <v>103</v>
      </c>
      <c r="K43" s="79">
        <v>0</v>
      </c>
      <c r="L43" s="81">
        <v>70.8</v>
      </c>
      <c r="M43" s="79">
        <v>6</v>
      </c>
      <c r="N43" s="79" t="s">
        <v>38</v>
      </c>
      <c r="O43" s="79">
        <v>10</v>
      </c>
      <c r="P43" s="79" t="s">
        <v>79</v>
      </c>
      <c r="Q43" s="79">
        <v>3</v>
      </c>
      <c r="R43" s="79" t="s">
        <v>29</v>
      </c>
      <c r="S43" s="79">
        <v>0</v>
      </c>
      <c r="T43" s="79">
        <v>300</v>
      </c>
      <c r="U43" s="79">
        <v>7</v>
      </c>
      <c r="V43" s="79" t="s">
        <v>74</v>
      </c>
      <c r="W43" s="79">
        <v>10</v>
      </c>
      <c r="X43" s="81">
        <v>2.1</v>
      </c>
      <c r="Y43" s="81">
        <v>0</v>
      </c>
      <c r="Z43" s="81">
        <v>0</v>
      </c>
      <c r="AA43" s="81">
        <v>0</v>
      </c>
      <c r="AB43" s="81" t="s">
        <v>32</v>
      </c>
      <c r="AC43" s="81">
        <v>0</v>
      </c>
      <c r="AD43" s="81">
        <v>97</v>
      </c>
      <c r="AE43" s="79">
        <v>2</v>
      </c>
      <c r="AF43" s="81" t="s">
        <v>75</v>
      </c>
      <c r="AG43" s="39">
        <v>10</v>
      </c>
      <c r="AH43" s="81" t="s">
        <v>70</v>
      </c>
      <c r="AI43" s="79">
        <v>10</v>
      </c>
      <c r="AJ43" s="78">
        <f t="shared" si="10"/>
        <v>64</v>
      </c>
      <c r="AK43" s="83">
        <f t="shared" si="11"/>
        <v>2334583.36</v>
      </c>
      <c r="AL43" s="36">
        <v>2285557.11</v>
      </c>
      <c r="AM43" s="36">
        <v>49026.25</v>
      </c>
      <c r="AN43" s="126">
        <f t="shared" si="12"/>
        <v>0</v>
      </c>
      <c r="AO43" s="39">
        <v>0</v>
      </c>
      <c r="AP43" s="39">
        <v>0</v>
      </c>
      <c r="AQ43" s="82">
        <f t="shared" si="13"/>
        <v>2334583.36</v>
      </c>
      <c r="AR43" s="127">
        <f t="shared" si="14"/>
        <v>2285557.11</v>
      </c>
      <c r="AS43" s="82">
        <f t="shared" si="15"/>
        <v>49026.25</v>
      </c>
      <c r="AT43" s="84">
        <v>44057.395833333336</v>
      </c>
      <c r="AU43" s="64">
        <f t="shared" si="9"/>
        <v>2.0999999760128505</v>
      </c>
      <c r="AV43" s="64">
        <v>0</v>
      </c>
    </row>
    <row r="44" spans="1:48" s="35" customFormat="1" ht="99" customHeight="1" x14ac:dyDescent="0.25">
      <c r="A44" s="65">
        <v>39</v>
      </c>
      <c r="B44" s="105" t="s">
        <v>239</v>
      </c>
      <c r="C44" s="40" t="s">
        <v>34</v>
      </c>
      <c r="D44" s="105" t="s">
        <v>236</v>
      </c>
      <c r="E44" s="105" t="s">
        <v>180</v>
      </c>
      <c r="F44" s="105">
        <v>1957</v>
      </c>
      <c r="G44" s="105">
        <v>6</v>
      </c>
      <c r="H44" s="40" t="s">
        <v>26</v>
      </c>
      <c r="I44" s="105">
        <v>0</v>
      </c>
      <c r="J44" s="40" t="s">
        <v>106</v>
      </c>
      <c r="K44" s="105">
        <v>5</v>
      </c>
      <c r="L44" s="105">
        <v>68.7</v>
      </c>
      <c r="M44" s="105">
        <v>5</v>
      </c>
      <c r="N44" s="105" t="s">
        <v>38</v>
      </c>
      <c r="O44" s="105">
        <v>10</v>
      </c>
      <c r="P44" s="105" t="s">
        <v>73</v>
      </c>
      <c r="Q44" s="105">
        <v>3</v>
      </c>
      <c r="R44" s="105" t="s">
        <v>29</v>
      </c>
      <c r="S44" s="105">
        <v>0</v>
      </c>
      <c r="T44" s="105">
        <v>13</v>
      </c>
      <c r="U44" s="105">
        <v>2</v>
      </c>
      <c r="V44" s="105" t="s">
        <v>176</v>
      </c>
      <c r="W44" s="105">
        <v>10</v>
      </c>
      <c r="X44" s="105">
        <v>2</v>
      </c>
      <c r="Y44" s="105">
        <v>0</v>
      </c>
      <c r="Z44" s="40" t="s">
        <v>26</v>
      </c>
      <c r="AA44" s="105">
        <v>0</v>
      </c>
      <c r="AB44" s="40" t="s">
        <v>26</v>
      </c>
      <c r="AC44" s="105">
        <v>0</v>
      </c>
      <c r="AD44" s="105">
        <v>99.5</v>
      </c>
      <c r="AE44" s="105">
        <v>3</v>
      </c>
      <c r="AF44" s="40" t="s">
        <v>75</v>
      </c>
      <c r="AG44" s="40">
        <v>10</v>
      </c>
      <c r="AH44" s="40" t="s">
        <v>70</v>
      </c>
      <c r="AI44" s="40">
        <v>10</v>
      </c>
      <c r="AJ44" s="102">
        <f t="shared" si="10"/>
        <v>64</v>
      </c>
      <c r="AK44" s="72">
        <f t="shared" si="11"/>
        <v>730137.72</v>
      </c>
      <c r="AL44" s="73">
        <v>715534.97</v>
      </c>
      <c r="AM44" s="73">
        <v>14602.75</v>
      </c>
      <c r="AN44" s="72">
        <f t="shared" si="12"/>
        <v>0</v>
      </c>
      <c r="AO44" s="73">
        <v>0</v>
      </c>
      <c r="AP44" s="73">
        <v>0</v>
      </c>
      <c r="AQ44" s="73">
        <f t="shared" si="13"/>
        <v>730137.72</v>
      </c>
      <c r="AR44" s="127">
        <f t="shared" si="14"/>
        <v>715534.97</v>
      </c>
      <c r="AS44" s="73">
        <f t="shared" si="15"/>
        <v>14602.75</v>
      </c>
      <c r="AT44" s="124">
        <v>44057.416666666664</v>
      </c>
      <c r="AU44" s="43">
        <f t="shared" si="9"/>
        <v>1.9999993973739643</v>
      </c>
      <c r="AV44" s="43">
        <v>0</v>
      </c>
    </row>
    <row r="45" spans="1:48" s="35" customFormat="1" ht="99" customHeight="1" x14ac:dyDescent="0.25">
      <c r="A45" s="65">
        <v>40</v>
      </c>
      <c r="B45" s="107" t="s">
        <v>45</v>
      </c>
      <c r="C45" s="107" t="s">
        <v>0</v>
      </c>
      <c r="D45" s="107" t="s">
        <v>27</v>
      </c>
      <c r="E45" s="108">
        <v>44057</v>
      </c>
      <c r="F45" s="107">
        <v>1984</v>
      </c>
      <c r="G45" s="107">
        <v>6</v>
      </c>
      <c r="H45" s="107" t="s">
        <v>26</v>
      </c>
      <c r="I45" s="107">
        <v>0</v>
      </c>
      <c r="J45" s="107" t="s">
        <v>106</v>
      </c>
      <c r="K45" s="107">
        <v>5</v>
      </c>
      <c r="L45" s="109">
        <v>67</v>
      </c>
      <c r="M45" s="107">
        <v>5</v>
      </c>
      <c r="N45" s="107" t="s">
        <v>184</v>
      </c>
      <c r="O45" s="107">
        <v>10</v>
      </c>
      <c r="P45" s="107" t="s">
        <v>79</v>
      </c>
      <c r="Q45" s="107">
        <v>3</v>
      </c>
      <c r="R45" s="107" t="s">
        <v>29</v>
      </c>
      <c r="S45" s="107">
        <v>0</v>
      </c>
      <c r="T45" s="107">
        <v>71</v>
      </c>
      <c r="U45" s="107">
        <v>3</v>
      </c>
      <c r="V45" s="107" t="s">
        <v>74</v>
      </c>
      <c r="W45" s="107">
        <v>10</v>
      </c>
      <c r="X45" s="109">
        <v>2</v>
      </c>
      <c r="Y45" s="109">
        <v>0</v>
      </c>
      <c r="Z45" s="109">
        <v>0</v>
      </c>
      <c r="AA45" s="109">
        <v>0</v>
      </c>
      <c r="AB45" s="109" t="s">
        <v>26</v>
      </c>
      <c r="AC45" s="109">
        <v>0</v>
      </c>
      <c r="AD45" s="109">
        <v>95.5</v>
      </c>
      <c r="AE45" s="107">
        <v>2</v>
      </c>
      <c r="AF45" s="109" t="s">
        <v>75</v>
      </c>
      <c r="AG45" s="109">
        <v>10</v>
      </c>
      <c r="AH45" s="109" t="s">
        <v>70</v>
      </c>
      <c r="AI45" s="107">
        <v>10</v>
      </c>
      <c r="AJ45" s="115">
        <f t="shared" si="10"/>
        <v>64</v>
      </c>
      <c r="AK45" s="110">
        <f t="shared" si="11"/>
        <v>1481696.76</v>
      </c>
      <c r="AL45" s="111">
        <v>1452062.82</v>
      </c>
      <c r="AM45" s="111">
        <v>29633.94</v>
      </c>
      <c r="AN45" s="110">
        <f t="shared" si="12"/>
        <v>0</v>
      </c>
      <c r="AO45" s="111">
        <v>0</v>
      </c>
      <c r="AP45" s="111">
        <v>0</v>
      </c>
      <c r="AQ45" s="111">
        <f t="shared" si="13"/>
        <v>1481696.76</v>
      </c>
      <c r="AR45" s="127">
        <f t="shared" si="14"/>
        <v>1452062.82</v>
      </c>
      <c r="AS45" s="111">
        <f t="shared" si="15"/>
        <v>29633.94</v>
      </c>
      <c r="AT45" s="112">
        <v>44057.458333333336</v>
      </c>
      <c r="AU45" s="45">
        <f t="shared" si="9"/>
        <v>2.0000003239529254</v>
      </c>
      <c r="AV45" s="45" t="e">
        <f t="shared" ref="AV45:AV82" si="16">AP45/AN45*100</f>
        <v>#DIV/0!</v>
      </c>
    </row>
    <row r="46" spans="1:48" s="35" customFormat="1" ht="99" customHeight="1" x14ac:dyDescent="0.25">
      <c r="A46" s="65">
        <v>41</v>
      </c>
      <c r="B46" s="107" t="s">
        <v>199</v>
      </c>
      <c r="C46" s="107" t="s">
        <v>0</v>
      </c>
      <c r="D46" s="107" t="s">
        <v>25</v>
      </c>
      <c r="E46" s="108">
        <v>44062</v>
      </c>
      <c r="F46" s="107">
        <v>1989</v>
      </c>
      <c r="G46" s="107">
        <v>5</v>
      </c>
      <c r="H46" s="107" t="s">
        <v>26</v>
      </c>
      <c r="I46" s="107">
        <v>0</v>
      </c>
      <c r="J46" s="107" t="s">
        <v>106</v>
      </c>
      <c r="K46" s="107">
        <v>5</v>
      </c>
      <c r="L46" s="109">
        <v>72</v>
      </c>
      <c r="M46" s="107">
        <v>6</v>
      </c>
      <c r="N46" s="107" t="s">
        <v>38</v>
      </c>
      <c r="O46" s="107">
        <v>9</v>
      </c>
      <c r="P46" s="107" t="s">
        <v>79</v>
      </c>
      <c r="Q46" s="107">
        <v>3</v>
      </c>
      <c r="R46" s="107" t="s">
        <v>29</v>
      </c>
      <c r="S46" s="107">
        <v>0</v>
      </c>
      <c r="T46" s="107">
        <v>80</v>
      </c>
      <c r="U46" s="107">
        <v>3</v>
      </c>
      <c r="V46" s="107" t="s">
        <v>74</v>
      </c>
      <c r="W46" s="107">
        <v>10</v>
      </c>
      <c r="X46" s="109">
        <v>3.5</v>
      </c>
      <c r="Y46" s="109">
        <v>3</v>
      </c>
      <c r="Z46" s="109">
        <v>0</v>
      </c>
      <c r="AA46" s="109">
        <v>0</v>
      </c>
      <c r="AB46" s="109" t="s">
        <v>26</v>
      </c>
      <c r="AC46" s="109">
        <v>0</v>
      </c>
      <c r="AD46" s="109">
        <v>90</v>
      </c>
      <c r="AE46" s="107">
        <v>0</v>
      </c>
      <c r="AF46" s="109" t="s">
        <v>75</v>
      </c>
      <c r="AG46" s="109">
        <v>10</v>
      </c>
      <c r="AH46" s="109" t="s">
        <v>70</v>
      </c>
      <c r="AI46" s="107">
        <v>10</v>
      </c>
      <c r="AJ46" s="115">
        <f t="shared" si="10"/>
        <v>64</v>
      </c>
      <c r="AK46" s="110">
        <f t="shared" si="11"/>
        <v>485135.57</v>
      </c>
      <c r="AL46" s="111">
        <v>468155.83</v>
      </c>
      <c r="AM46" s="111">
        <v>16979.740000000002</v>
      </c>
      <c r="AN46" s="110">
        <f t="shared" si="12"/>
        <v>0</v>
      </c>
      <c r="AO46" s="111">
        <v>0</v>
      </c>
      <c r="AP46" s="111">
        <v>0</v>
      </c>
      <c r="AQ46" s="111">
        <f t="shared" si="13"/>
        <v>485135.57</v>
      </c>
      <c r="AR46" s="127">
        <f t="shared" si="14"/>
        <v>468155.83</v>
      </c>
      <c r="AS46" s="111">
        <f t="shared" si="15"/>
        <v>16979.740000000002</v>
      </c>
      <c r="AT46" s="112">
        <v>44057.708333333336</v>
      </c>
      <c r="AU46" s="45">
        <f t="shared" si="9"/>
        <v>3.4999989796666533</v>
      </c>
      <c r="AV46" s="45" t="e">
        <f t="shared" si="16"/>
        <v>#DIV/0!</v>
      </c>
    </row>
    <row r="47" spans="1:48" s="35" customFormat="1" ht="99" customHeight="1" x14ac:dyDescent="0.25">
      <c r="A47" s="65">
        <v>42</v>
      </c>
      <c r="B47" s="107" t="s">
        <v>190</v>
      </c>
      <c r="C47" s="107" t="s">
        <v>0</v>
      </c>
      <c r="D47" s="107" t="s">
        <v>25</v>
      </c>
      <c r="E47" s="108">
        <v>44062</v>
      </c>
      <c r="F47" s="107">
        <v>1980</v>
      </c>
      <c r="G47" s="107">
        <v>6</v>
      </c>
      <c r="H47" s="107" t="s">
        <v>26</v>
      </c>
      <c r="I47" s="107">
        <v>0</v>
      </c>
      <c r="J47" s="107" t="s">
        <v>198</v>
      </c>
      <c r="K47" s="107">
        <v>0</v>
      </c>
      <c r="L47" s="109" t="s">
        <v>191</v>
      </c>
      <c r="M47" s="107">
        <v>7</v>
      </c>
      <c r="N47" s="107" t="s">
        <v>38</v>
      </c>
      <c r="O47" s="107">
        <v>10</v>
      </c>
      <c r="P47" s="107" t="s">
        <v>79</v>
      </c>
      <c r="Q47" s="107">
        <v>3</v>
      </c>
      <c r="R47" s="107" t="s">
        <v>29</v>
      </c>
      <c r="S47" s="107">
        <v>0</v>
      </c>
      <c r="T47" s="107">
        <f>77+76</f>
        <v>153</v>
      </c>
      <c r="U47" s="107">
        <v>5</v>
      </c>
      <c r="V47" s="107" t="s">
        <v>74</v>
      </c>
      <c r="W47" s="107">
        <v>10</v>
      </c>
      <c r="X47" s="109">
        <v>3.5</v>
      </c>
      <c r="Y47" s="109">
        <v>3</v>
      </c>
      <c r="Z47" s="109">
        <v>0</v>
      </c>
      <c r="AA47" s="109">
        <v>0</v>
      </c>
      <c r="AB47" s="109" t="s">
        <v>26</v>
      </c>
      <c r="AC47" s="109">
        <v>0</v>
      </c>
      <c r="AD47" s="109">
        <v>90</v>
      </c>
      <c r="AE47" s="107">
        <v>0</v>
      </c>
      <c r="AF47" s="109" t="s">
        <v>75</v>
      </c>
      <c r="AG47" s="109">
        <v>10</v>
      </c>
      <c r="AH47" s="109" t="s">
        <v>70</v>
      </c>
      <c r="AI47" s="107">
        <v>10</v>
      </c>
      <c r="AJ47" s="115">
        <f t="shared" si="10"/>
        <v>64</v>
      </c>
      <c r="AK47" s="110">
        <f t="shared" si="11"/>
        <v>857792.5</v>
      </c>
      <c r="AL47" s="111">
        <v>827769.76</v>
      </c>
      <c r="AM47" s="111">
        <v>30022.74</v>
      </c>
      <c r="AN47" s="110">
        <f t="shared" si="12"/>
        <v>0</v>
      </c>
      <c r="AO47" s="111">
        <v>0</v>
      </c>
      <c r="AP47" s="111">
        <v>0</v>
      </c>
      <c r="AQ47" s="111">
        <f t="shared" si="13"/>
        <v>857792.5</v>
      </c>
      <c r="AR47" s="127">
        <f t="shared" si="14"/>
        <v>827769.76</v>
      </c>
      <c r="AS47" s="111">
        <f t="shared" si="15"/>
        <v>30022.74</v>
      </c>
      <c r="AT47" s="112">
        <v>44057.729166666664</v>
      </c>
      <c r="AU47" s="45">
        <f t="shared" si="9"/>
        <v>3.5000002914457755</v>
      </c>
      <c r="AV47" s="45" t="e">
        <f t="shared" si="16"/>
        <v>#DIV/0!</v>
      </c>
    </row>
    <row r="48" spans="1:48" s="35" customFormat="1" ht="99" customHeight="1" x14ac:dyDescent="0.25">
      <c r="A48" s="65">
        <v>43</v>
      </c>
      <c r="B48" s="62" t="s">
        <v>91</v>
      </c>
      <c r="C48" s="62" t="s">
        <v>46</v>
      </c>
      <c r="D48" s="62" t="s">
        <v>25</v>
      </c>
      <c r="E48" s="67">
        <v>44057</v>
      </c>
      <c r="F48" s="62">
        <v>1975</v>
      </c>
      <c r="G48" s="62">
        <v>6</v>
      </c>
      <c r="H48" s="62" t="s">
        <v>32</v>
      </c>
      <c r="I48" s="62">
        <v>0</v>
      </c>
      <c r="J48" s="62" t="s">
        <v>106</v>
      </c>
      <c r="K48" s="62">
        <v>5</v>
      </c>
      <c r="L48" s="62">
        <v>67</v>
      </c>
      <c r="M48" s="62">
        <v>5</v>
      </c>
      <c r="N48" s="62" t="s">
        <v>38</v>
      </c>
      <c r="O48" s="62">
        <v>9</v>
      </c>
      <c r="P48" s="62" t="s">
        <v>79</v>
      </c>
      <c r="Q48" s="62">
        <v>3</v>
      </c>
      <c r="R48" s="62" t="s">
        <v>29</v>
      </c>
      <c r="S48" s="62">
        <v>0</v>
      </c>
      <c r="T48" s="62">
        <v>45</v>
      </c>
      <c r="U48" s="62">
        <v>2</v>
      </c>
      <c r="V48" s="62" t="s">
        <v>80</v>
      </c>
      <c r="W48" s="62">
        <v>10</v>
      </c>
      <c r="X48" s="62">
        <v>3.5</v>
      </c>
      <c r="Y48" s="62">
        <v>3</v>
      </c>
      <c r="Z48" s="62">
        <v>20.5</v>
      </c>
      <c r="AA48" s="62">
        <v>1</v>
      </c>
      <c r="AB48" s="62" t="s">
        <v>81</v>
      </c>
      <c r="AC48" s="62">
        <v>0</v>
      </c>
      <c r="AD48" s="62">
        <v>81.58</v>
      </c>
      <c r="AE48" s="62">
        <v>0</v>
      </c>
      <c r="AF48" s="62" t="s">
        <v>75</v>
      </c>
      <c r="AG48" s="62">
        <v>10</v>
      </c>
      <c r="AH48" s="62" t="s">
        <v>70</v>
      </c>
      <c r="AI48" s="62">
        <v>10</v>
      </c>
      <c r="AJ48" s="85">
        <f t="shared" si="10"/>
        <v>64</v>
      </c>
      <c r="AK48" s="86">
        <f t="shared" si="11"/>
        <v>719968.73</v>
      </c>
      <c r="AL48" s="87">
        <v>694769.82</v>
      </c>
      <c r="AM48" s="87">
        <v>25198.91</v>
      </c>
      <c r="AN48" s="86">
        <f t="shared" si="12"/>
        <v>782316.1399999999</v>
      </c>
      <c r="AO48" s="87">
        <v>621941.32999999996</v>
      </c>
      <c r="AP48" s="87">
        <v>160374.81</v>
      </c>
      <c r="AQ48" s="87">
        <f t="shared" si="13"/>
        <v>1502284.8699999999</v>
      </c>
      <c r="AR48" s="122">
        <f t="shared" si="14"/>
        <v>1316711.1499999999</v>
      </c>
      <c r="AS48" s="87">
        <f t="shared" si="15"/>
        <v>185573.72</v>
      </c>
      <c r="AT48" s="88">
        <v>44060.371527777781</v>
      </c>
      <c r="AU48" s="15">
        <f t="shared" si="9"/>
        <v>3.5000006180823995</v>
      </c>
      <c r="AV48" s="15">
        <f t="shared" si="16"/>
        <v>20.500000166173233</v>
      </c>
    </row>
    <row r="49" spans="1:48" s="35" customFormat="1" ht="115.5" customHeight="1" x14ac:dyDescent="0.25">
      <c r="A49" s="65">
        <v>44</v>
      </c>
      <c r="B49" s="51" t="s">
        <v>59</v>
      </c>
      <c r="C49" s="77" t="s">
        <v>50</v>
      </c>
      <c r="D49" s="51" t="s">
        <v>57</v>
      </c>
      <c r="E49" s="116">
        <v>43976</v>
      </c>
      <c r="F49" s="77">
        <v>1967</v>
      </c>
      <c r="G49" s="77">
        <v>6</v>
      </c>
      <c r="H49" s="77" t="s">
        <v>26</v>
      </c>
      <c r="I49" s="77">
        <v>0</v>
      </c>
      <c r="J49" s="77" t="s">
        <v>103</v>
      </c>
      <c r="K49" s="77">
        <v>5</v>
      </c>
      <c r="L49" s="77">
        <v>89.43</v>
      </c>
      <c r="M49" s="77">
        <v>7</v>
      </c>
      <c r="N49" s="77" t="s">
        <v>48</v>
      </c>
      <c r="O49" s="77">
        <v>8</v>
      </c>
      <c r="P49" s="77" t="s">
        <v>79</v>
      </c>
      <c r="Q49" s="77">
        <v>3</v>
      </c>
      <c r="R49" s="77" t="s">
        <v>29</v>
      </c>
      <c r="S49" s="77">
        <v>0</v>
      </c>
      <c r="T49" s="77">
        <v>119</v>
      </c>
      <c r="U49" s="77">
        <v>4</v>
      </c>
      <c r="V49" s="77" t="s">
        <v>74</v>
      </c>
      <c r="W49" s="77">
        <v>10</v>
      </c>
      <c r="X49" s="77">
        <v>3</v>
      </c>
      <c r="Y49" s="77">
        <v>0</v>
      </c>
      <c r="Z49" s="77">
        <v>21</v>
      </c>
      <c r="AA49" s="77">
        <v>1</v>
      </c>
      <c r="AB49" s="117" t="s">
        <v>26</v>
      </c>
      <c r="AC49" s="117">
        <v>0</v>
      </c>
      <c r="AD49" s="77">
        <v>86.2</v>
      </c>
      <c r="AE49" s="77">
        <v>0</v>
      </c>
      <c r="AF49" s="117" t="s">
        <v>75</v>
      </c>
      <c r="AG49" s="117">
        <v>10</v>
      </c>
      <c r="AH49" s="117" t="s">
        <v>70</v>
      </c>
      <c r="AI49" s="77">
        <v>10</v>
      </c>
      <c r="AJ49" s="118">
        <f t="shared" si="10"/>
        <v>64</v>
      </c>
      <c r="AK49" s="119">
        <f t="shared" si="11"/>
        <v>1330137.31</v>
      </c>
      <c r="AL49" s="56">
        <v>1290233.19</v>
      </c>
      <c r="AM49" s="56">
        <v>39904.120000000003</v>
      </c>
      <c r="AN49" s="119">
        <f t="shared" si="12"/>
        <v>819134.33</v>
      </c>
      <c r="AO49" s="56">
        <v>647116.12</v>
      </c>
      <c r="AP49" s="56">
        <v>172018.21</v>
      </c>
      <c r="AQ49" s="119">
        <f t="shared" si="13"/>
        <v>2149271.64</v>
      </c>
      <c r="AR49" s="122">
        <f t="shared" si="14"/>
        <v>1937349.31</v>
      </c>
      <c r="AS49" s="120">
        <f t="shared" si="15"/>
        <v>211922.33</v>
      </c>
      <c r="AT49" s="121">
        <v>44060.371527777781</v>
      </c>
      <c r="AU49" s="5">
        <f t="shared" si="9"/>
        <v>3.0000000526261457</v>
      </c>
      <c r="AV49" s="5">
        <f t="shared" si="16"/>
        <v>21.000000085456069</v>
      </c>
    </row>
    <row r="50" spans="1:48" s="35" customFormat="1" ht="93" customHeight="1" x14ac:dyDescent="0.25">
      <c r="A50" s="65">
        <v>45</v>
      </c>
      <c r="B50" s="25" t="s">
        <v>119</v>
      </c>
      <c r="C50" s="25" t="s">
        <v>31</v>
      </c>
      <c r="D50" s="25" t="s">
        <v>25</v>
      </c>
      <c r="E50" s="26">
        <v>44048</v>
      </c>
      <c r="F50" s="25">
        <v>1981</v>
      </c>
      <c r="G50" s="25">
        <v>6</v>
      </c>
      <c r="H50" s="25" t="s">
        <v>120</v>
      </c>
      <c r="I50" s="25">
        <v>2</v>
      </c>
      <c r="J50" s="25" t="s">
        <v>238</v>
      </c>
      <c r="K50" s="25">
        <v>0</v>
      </c>
      <c r="L50" s="25">
        <v>80.099999999999994</v>
      </c>
      <c r="M50" s="25">
        <v>7</v>
      </c>
      <c r="N50" s="89" t="s">
        <v>118</v>
      </c>
      <c r="O50" s="25">
        <v>10</v>
      </c>
      <c r="P50" s="89" t="s">
        <v>79</v>
      </c>
      <c r="Q50" s="25">
        <v>3</v>
      </c>
      <c r="R50" s="89" t="s">
        <v>29</v>
      </c>
      <c r="S50" s="25">
        <v>0</v>
      </c>
      <c r="T50" s="25">
        <v>76</v>
      </c>
      <c r="U50" s="25">
        <v>3</v>
      </c>
      <c r="V50" s="89" t="s">
        <v>74</v>
      </c>
      <c r="W50" s="89">
        <v>10</v>
      </c>
      <c r="X50" s="25">
        <v>3.5</v>
      </c>
      <c r="Y50" s="25">
        <v>3</v>
      </c>
      <c r="Z50" s="25">
        <v>0</v>
      </c>
      <c r="AA50" s="25">
        <v>0</v>
      </c>
      <c r="AB50" s="25" t="s">
        <v>26</v>
      </c>
      <c r="AC50" s="25">
        <v>0</v>
      </c>
      <c r="AD50" s="25">
        <v>92</v>
      </c>
      <c r="AE50" s="25">
        <v>0</v>
      </c>
      <c r="AF50" s="90" t="s">
        <v>75</v>
      </c>
      <c r="AG50" s="25">
        <v>10</v>
      </c>
      <c r="AH50" s="90" t="s">
        <v>70</v>
      </c>
      <c r="AI50" s="89">
        <v>10</v>
      </c>
      <c r="AJ50" s="114">
        <f t="shared" si="10"/>
        <v>64</v>
      </c>
      <c r="AK50" s="97">
        <f t="shared" si="11"/>
        <v>514337.96</v>
      </c>
      <c r="AL50" s="33">
        <v>496336.13</v>
      </c>
      <c r="AM50" s="33">
        <v>18001.830000000002</v>
      </c>
      <c r="AN50" s="97">
        <f t="shared" si="12"/>
        <v>0</v>
      </c>
      <c r="AO50" s="25">
        <v>0</v>
      </c>
      <c r="AP50" s="25">
        <v>0</v>
      </c>
      <c r="AQ50" s="98">
        <f t="shared" si="13"/>
        <v>514337.96</v>
      </c>
      <c r="AR50" s="122">
        <f t="shared" si="14"/>
        <v>496336.13</v>
      </c>
      <c r="AS50" s="98">
        <f t="shared" si="15"/>
        <v>18001.830000000002</v>
      </c>
      <c r="AT50" s="125">
        <v>44060.371527777781</v>
      </c>
      <c r="AU50" s="31">
        <f t="shared" si="9"/>
        <v>3.5000002721945709</v>
      </c>
      <c r="AV50" s="31" t="e">
        <f t="shared" si="16"/>
        <v>#DIV/0!</v>
      </c>
    </row>
    <row r="51" spans="1:48" s="35" customFormat="1" ht="99" customHeight="1" x14ac:dyDescent="0.25">
      <c r="A51" s="65">
        <v>46</v>
      </c>
      <c r="B51" s="79" t="s">
        <v>159</v>
      </c>
      <c r="C51" s="79" t="s">
        <v>2</v>
      </c>
      <c r="D51" s="79" t="s">
        <v>160</v>
      </c>
      <c r="E51" s="80">
        <v>44013</v>
      </c>
      <c r="F51" s="79">
        <v>1943</v>
      </c>
      <c r="G51" s="79">
        <v>6</v>
      </c>
      <c r="H51" s="79" t="s">
        <v>32</v>
      </c>
      <c r="I51" s="79">
        <v>0</v>
      </c>
      <c r="J51" s="79" t="s">
        <v>103</v>
      </c>
      <c r="K51" s="79">
        <v>0</v>
      </c>
      <c r="L51" s="81">
        <v>100</v>
      </c>
      <c r="M51" s="79">
        <v>9</v>
      </c>
      <c r="N51" s="79" t="s">
        <v>38</v>
      </c>
      <c r="O51" s="79">
        <v>6</v>
      </c>
      <c r="P51" s="79" t="s">
        <v>79</v>
      </c>
      <c r="Q51" s="79">
        <v>3</v>
      </c>
      <c r="R51" s="79" t="s">
        <v>29</v>
      </c>
      <c r="S51" s="79">
        <v>0</v>
      </c>
      <c r="T51" s="79">
        <v>250</v>
      </c>
      <c r="U51" s="79">
        <v>7</v>
      </c>
      <c r="V51" s="79" t="s">
        <v>74</v>
      </c>
      <c r="W51" s="79">
        <v>10</v>
      </c>
      <c r="X51" s="81">
        <v>0</v>
      </c>
      <c r="Y51" s="81">
        <v>0</v>
      </c>
      <c r="Z51" s="81">
        <v>21</v>
      </c>
      <c r="AA51" s="81">
        <v>1</v>
      </c>
      <c r="AB51" s="81" t="s">
        <v>32</v>
      </c>
      <c r="AC51" s="81">
        <v>0</v>
      </c>
      <c r="AD51" s="81">
        <v>98</v>
      </c>
      <c r="AE51" s="79">
        <v>2</v>
      </c>
      <c r="AF51" s="81" t="s">
        <v>75</v>
      </c>
      <c r="AG51" s="39">
        <v>10</v>
      </c>
      <c r="AH51" s="81" t="s">
        <v>70</v>
      </c>
      <c r="AI51" s="79">
        <v>10</v>
      </c>
      <c r="AJ51" s="78">
        <f t="shared" si="10"/>
        <v>64</v>
      </c>
      <c r="AK51" s="83">
        <f t="shared" si="11"/>
        <v>0</v>
      </c>
      <c r="AL51" s="37">
        <v>0</v>
      </c>
      <c r="AM51" s="37">
        <v>0</v>
      </c>
      <c r="AN51" s="126">
        <f t="shared" si="12"/>
        <v>1433926.6</v>
      </c>
      <c r="AO51" s="38">
        <v>1132802.01</v>
      </c>
      <c r="AP51" s="38">
        <v>301124.59000000003</v>
      </c>
      <c r="AQ51" s="82">
        <f t="shared" si="13"/>
        <v>1433926.6</v>
      </c>
      <c r="AR51" s="122">
        <f t="shared" si="14"/>
        <v>1132802.01</v>
      </c>
      <c r="AS51" s="87">
        <f t="shared" si="15"/>
        <v>301124.59000000003</v>
      </c>
      <c r="AT51" s="84">
        <v>44060.371527777781</v>
      </c>
      <c r="AU51" s="15">
        <v>0</v>
      </c>
      <c r="AV51" s="15">
        <f t="shared" si="16"/>
        <v>21.000000278954307</v>
      </c>
    </row>
    <row r="52" spans="1:48" s="35" customFormat="1" ht="114" customHeight="1" x14ac:dyDescent="0.25">
      <c r="A52" s="65">
        <v>47</v>
      </c>
      <c r="B52" s="62" t="s">
        <v>92</v>
      </c>
      <c r="C52" s="62" t="s">
        <v>46</v>
      </c>
      <c r="D52" s="62" t="s">
        <v>25</v>
      </c>
      <c r="E52" s="67">
        <v>43966</v>
      </c>
      <c r="F52" s="62">
        <v>1965</v>
      </c>
      <c r="G52" s="62">
        <v>6</v>
      </c>
      <c r="H52" s="62" t="s">
        <v>32</v>
      </c>
      <c r="I52" s="62">
        <v>0</v>
      </c>
      <c r="J52" s="62" t="s">
        <v>103</v>
      </c>
      <c r="K52" s="62">
        <v>5</v>
      </c>
      <c r="L52" s="62">
        <v>67</v>
      </c>
      <c r="M52" s="62">
        <v>5</v>
      </c>
      <c r="N52" s="62" t="s">
        <v>38</v>
      </c>
      <c r="O52" s="62">
        <v>8</v>
      </c>
      <c r="P52" s="62" t="s">
        <v>79</v>
      </c>
      <c r="Q52" s="62">
        <v>3</v>
      </c>
      <c r="R52" s="62" t="s">
        <v>29</v>
      </c>
      <c r="S52" s="62">
        <v>0</v>
      </c>
      <c r="T52" s="62">
        <v>80</v>
      </c>
      <c r="U52" s="62">
        <v>3</v>
      </c>
      <c r="V52" s="62" t="s">
        <v>80</v>
      </c>
      <c r="W52" s="62">
        <v>10</v>
      </c>
      <c r="X52" s="62">
        <v>3.5</v>
      </c>
      <c r="Y52" s="62">
        <v>3</v>
      </c>
      <c r="Z52" s="62">
        <v>20.5</v>
      </c>
      <c r="AA52" s="62">
        <v>1</v>
      </c>
      <c r="AB52" s="62" t="s">
        <v>81</v>
      </c>
      <c r="AC52" s="62">
        <v>0</v>
      </c>
      <c r="AD52" s="62">
        <v>85.3</v>
      </c>
      <c r="AE52" s="62">
        <v>0</v>
      </c>
      <c r="AF52" s="62" t="s">
        <v>75</v>
      </c>
      <c r="AG52" s="62">
        <v>10</v>
      </c>
      <c r="AH52" s="62" t="s">
        <v>70</v>
      </c>
      <c r="AI52" s="62">
        <v>10</v>
      </c>
      <c r="AJ52" s="85">
        <f t="shared" si="10"/>
        <v>64</v>
      </c>
      <c r="AK52" s="86">
        <f t="shared" si="11"/>
        <v>1125065.3600000001</v>
      </c>
      <c r="AL52" s="87">
        <v>1085688.07</v>
      </c>
      <c r="AM52" s="87">
        <v>39377.29</v>
      </c>
      <c r="AN52" s="86">
        <f t="shared" si="12"/>
        <v>627898.30000000005</v>
      </c>
      <c r="AO52" s="87">
        <v>499179.15</v>
      </c>
      <c r="AP52" s="87">
        <v>128719.15</v>
      </c>
      <c r="AQ52" s="87">
        <f t="shared" si="13"/>
        <v>1752963.6600000001</v>
      </c>
      <c r="AR52" s="122">
        <f t="shared" si="14"/>
        <v>1584867.2200000002</v>
      </c>
      <c r="AS52" s="87">
        <f t="shared" si="15"/>
        <v>168096.44</v>
      </c>
      <c r="AT52" s="88">
        <v>44060.371527777781</v>
      </c>
      <c r="AU52" s="15">
        <f t="shared" ref="AU52:AU76" si="17">AM52/AK52*100</f>
        <v>3.5000002133209396</v>
      </c>
      <c r="AV52" s="15">
        <f t="shared" si="16"/>
        <v>20.499999761107805</v>
      </c>
    </row>
    <row r="53" spans="1:48" s="35" customFormat="1" ht="99" customHeight="1" x14ac:dyDescent="0.25">
      <c r="A53" s="65">
        <v>48</v>
      </c>
      <c r="B53" s="62" t="s">
        <v>98</v>
      </c>
      <c r="C53" s="62" t="s">
        <v>46</v>
      </c>
      <c r="D53" s="62" t="s">
        <v>236</v>
      </c>
      <c r="E53" s="67">
        <v>44048</v>
      </c>
      <c r="F53" s="62">
        <v>1979</v>
      </c>
      <c r="G53" s="62">
        <v>6</v>
      </c>
      <c r="H53" s="62" t="s">
        <v>32</v>
      </c>
      <c r="I53" s="62">
        <v>0</v>
      </c>
      <c r="J53" s="62" t="s">
        <v>103</v>
      </c>
      <c r="K53" s="62">
        <v>5</v>
      </c>
      <c r="L53" s="62">
        <v>73.599999999999994</v>
      </c>
      <c r="M53" s="62">
        <v>6</v>
      </c>
      <c r="N53" s="62" t="s">
        <v>38</v>
      </c>
      <c r="O53" s="62">
        <v>4</v>
      </c>
      <c r="P53" s="62" t="s">
        <v>79</v>
      </c>
      <c r="Q53" s="62">
        <v>3</v>
      </c>
      <c r="R53" s="62" t="s">
        <v>29</v>
      </c>
      <c r="S53" s="62">
        <v>0</v>
      </c>
      <c r="T53" s="62">
        <v>313</v>
      </c>
      <c r="U53" s="62">
        <v>7</v>
      </c>
      <c r="V53" s="62" t="s">
        <v>74</v>
      </c>
      <c r="W53" s="62">
        <v>10</v>
      </c>
      <c r="X53" s="62">
        <v>2</v>
      </c>
      <c r="Y53" s="62">
        <v>0</v>
      </c>
      <c r="Z53" s="62">
        <v>20</v>
      </c>
      <c r="AA53" s="62">
        <v>0</v>
      </c>
      <c r="AB53" s="62" t="s">
        <v>81</v>
      </c>
      <c r="AC53" s="62">
        <v>0</v>
      </c>
      <c r="AD53" s="62">
        <v>99.3</v>
      </c>
      <c r="AE53" s="62">
        <v>3</v>
      </c>
      <c r="AF53" s="62" t="s">
        <v>75</v>
      </c>
      <c r="AG53" s="62">
        <v>10</v>
      </c>
      <c r="AH53" s="62" t="s">
        <v>70</v>
      </c>
      <c r="AI53" s="62">
        <v>10</v>
      </c>
      <c r="AJ53" s="85">
        <f t="shared" si="10"/>
        <v>64</v>
      </c>
      <c r="AK53" s="86">
        <f t="shared" si="11"/>
        <v>5582144.0999999996</v>
      </c>
      <c r="AL53" s="87">
        <v>5470501.2199999997</v>
      </c>
      <c r="AM53" s="87">
        <v>111642.88</v>
      </c>
      <c r="AN53" s="86">
        <f t="shared" si="12"/>
        <v>2639877.37</v>
      </c>
      <c r="AO53" s="87">
        <v>2111901.9</v>
      </c>
      <c r="AP53" s="87">
        <v>527975.47</v>
      </c>
      <c r="AQ53" s="87">
        <f t="shared" si="13"/>
        <v>8222021.4699999997</v>
      </c>
      <c r="AR53" s="122">
        <f t="shared" si="14"/>
        <v>7582403.1199999992</v>
      </c>
      <c r="AS53" s="87">
        <f t="shared" si="15"/>
        <v>639618.35</v>
      </c>
      <c r="AT53" s="88">
        <v>44060.375</v>
      </c>
      <c r="AU53" s="15">
        <f t="shared" si="17"/>
        <v>1.9999999641714734</v>
      </c>
      <c r="AV53" s="15">
        <f t="shared" si="16"/>
        <v>19.99999984847781</v>
      </c>
    </row>
    <row r="54" spans="1:48" s="35" customFormat="1" ht="99" customHeight="1" x14ac:dyDescent="0.25">
      <c r="A54" s="65">
        <v>49</v>
      </c>
      <c r="B54" s="62" t="s">
        <v>95</v>
      </c>
      <c r="C54" s="62" t="s">
        <v>46</v>
      </c>
      <c r="D54" s="62" t="s">
        <v>25</v>
      </c>
      <c r="E54" s="67">
        <v>44057</v>
      </c>
      <c r="F54" s="62">
        <v>1969</v>
      </c>
      <c r="G54" s="62">
        <v>6</v>
      </c>
      <c r="H54" s="62" t="s">
        <v>32</v>
      </c>
      <c r="I54" s="62">
        <v>0</v>
      </c>
      <c r="J54" s="62" t="s">
        <v>106</v>
      </c>
      <c r="K54" s="62">
        <v>5</v>
      </c>
      <c r="L54" s="62">
        <v>67</v>
      </c>
      <c r="M54" s="62">
        <v>5</v>
      </c>
      <c r="N54" s="62" t="s">
        <v>38</v>
      </c>
      <c r="O54" s="62">
        <v>8</v>
      </c>
      <c r="P54" s="62" t="s">
        <v>79</v>
      </c>
      <c r="Q54" s="62">
        <v>3</v>
      </c>
      <c r="R54" s="62" t="s">
        <v>29</v>
      </c>
      <c r="S54" s="62">
        <v>0</v>
      </c>
      <c r="T54" s="62">
        <v>99</v>
      </c>
      <c r="U54" s="62">
        <v>3</v>
      </c>
      <c r="V54" s="62" t="s">
        <v>80</v>
      </c>
      <c r="W54" s="62">
        <v>10</v>
      </c>
      <c r="X54" s="62">
        <v>3.5</v>
      </c>
      <c r="Y54" s="62">
        <v>3</v>
      </c>
      <c r="Z54" s="62">
        <v>20.5</v>
      </c>
      <c r="AA54" s="62">
        <v>1</v>
      </c>
      <c r="AB54" s="62" t="s">
        <v>81</v>
      </c>
      <c r="AC54" s="62">
        <v>0</v>
      </c>
      <c r="AD54" s="62">
        <v>85.9</v>
      </c>
      <c r="AE54" s="62">
        <v>0</v>
      </c>
      <c r="AF54" s="62" t="s">
        <v>75</v>
      </c>
      <c r="AG54" s="62">
        <v>10</v>
      </c>
      <c r="AH54" s="62" t="s">
        <v>70</v>
      </c>
      <c r="AI54" s="62">
        <v>10</v>
      </c>
      <c r="AJ54" s="85">
        <f t="shared" si="10"/>
        <v>64</v>
      </c>
      <c r="AK54" s="86">
        <f t="shared" si="11"/>
        <v>1520462.3199999998</v>
      </c>
      <c r="AL54" s="87">
        <v>1467246.14</v>
      </c>
      <c r="AM54" s="87">
        <v>53216.18</v>
      </c>
      <c r="AN54" s="86">
        <f t="shared" si="12"/>
        <v>1265515.23</v>
      </c>
      <c r="AO54" s="87">
        <v>1006084.61</v>
      </c>
      <c r="AP54" s="87">
        <v>259430.62</v>
      </c>
      <c r="AQ54" s="87">
        <f t="shared" si="13"/>
        <v>2785977.55</v>
      </c>
      <c r="AR54" s="122">
        <f t="shared" si="14"/>
        <v>2473330.75</v>
      </c>
      <c r="AS54" s="87">
        <f t="shared" si="15"/>
        <v>312646.8</v>
      </c>
      <c r="AT54" s="88">
        <v>44060.375</v>
      </c>
      <c r="AU54" s="15">
        <f t="shared" si="17"/>
        <v>3.4999999210766375</v>
      </c>
      <c r="AV54" s="15">
        <f t="shared" si="16"/>
        <v>20.499999830108724</v>
      </c>
    </row>
    <row r="55" spans="1:48" s="35" customFormat="1" ht="99" customHeight="1" x14ac:dyDescent="0.25">
      <c r="A55" s="65">
        <v>50</v>
      </c>
      <c r="B55" s="62" t="s">
        <v>97</v>
      </c>
      <c r="C55" s="62" t="s">
        <v>46</v>
      </c>
      <c r="D55" s="62" t="s">
        <v>25</v>
      </c>
      <c r="E55" s="67">
        <v>44057</v>
      </c>
      <c r="F55" s="62">
        <v>1969</v>
      </c>
      <c r="G55" s="62">
        <v>6</v>
      </c>
      <c r="H55" s="62" t="s">
        <v>32</v>
      </c>
      <c r="I55" s="62">
        <v>0</v>
      </c>
      <c r="J55" s="62" t="s">
        <v>106</v>
      </c>
      <c r="K55" s="62">
        <v>5</v>
      </c>
      <c r="L55" s="62">
        <v>67</v>
      </c>
      <c r="M55" s="62">
        <v>5</v>
      </c>
      <c r="N55" s="62" t="s">
        <v>38</v>
      </c>
      <c r="O55" s="62">
        <v>8</v>
      </c>
      <c r="P55" s="62" t="s">
        <v>79</v>
      </c>
      <c r="Q55" s="62">
        <v>3</v>
      </c>
      <c r="R55" s="62" t="s">
        <v>29</v>
      </c>
      <c r="S55" s="62">
        <v>0</v>
      </c>
      <c r="T55" s="62">
        <v>82</v>
      </c>
      <c r="U55" s="62">
        <v>3</v>
      </c>
      <c r="V55" s="62" t="s">
        <v>80</v>
      </c>
      <c r="W55" s="62">
        <v>10</v>
      </c>
      <c r="X55" s="62">
        <v>3.5</v>
      </c>
      <c r="Y55" s="62">
        <v>3</v>
      </c>
      <c r="Z55" s="62">
        <v>20.5</v>
      </c>
      <c r="AA55" s="62">
        <v>1</v>
      </c>
      <c r="AB55" s="62" t="s">
        <v>81</v>
      </c>
      <c r="AC55" s="62">
        <v>0</v>
      </c>
      <c r="AD55" s="62">
        <v>87.7</v>
      </c>
      <c r="AE55" s="62">
        <v>0</v>
      </c>
      <c r="AF55" s="62" t="s">
        <v>75</v>
      </c>
      <c r="AG55" s="62">
        <v>10</v>
      </c>
      <c r="AH55" s="62" t="s">
        <v>70</v>
      </c>
      <c r="AI55" s="62">
        <v>10</v>
      </c>
      <c r="AJ55" s="85">
        <f t="shared" si="10"/>
        <v>64</v>
      </c>
      <c r="AK55" s="86">
        <f t="shared" si="11"/>
        <v>1306205.42</v>
      </c>
      <c r="AL55" s="87">
        <v>1260488.23</v>
      </c>
      <c r="AM55" s="87">
        <v>45717.19</v>
      </c>
      <c r="AN55" s="86">
        <f t="shared" si="12"/>
        <v>1823615.2400000002</v>
      </c>
      <c r="AO55" s="87">
        <v>1449774.12</v>
      </c>
      <c r="AP55" s="87">
        <v>373841.12</v>
      </c>
      <c r="AQ55" s="87">
        <f t="shared" si="13"/>
        <v>3129820.66</v>
      </c>
      <c r="AR55" s="122">
        <f t="shared" si="14"/>
        <v>2710262.35</v>
      </c>
      <c r="AS55" s="87">
        <f t="shared" si="15"/>
        <v>419558.31</v>
      </c>
      <c r="AT55" s="88">
        <v>44060.375</v>
      </c>
      <c r="AU55" s="15">
        <f t="shared" si="17"/>
        <v>3.5000000229672916</v>
      </c>
      <c r="AV55" s="15">
        <f t="shared" si="16"/>
        <v>20.499999769688255</v>
      </c>
    </row>
    <row r="56" spans="1:48" s="35" customFormat="1" ht="99" customHeight="1" x14ac:dyDescent="0.25">
      <c r="A56" s="65">
        <v>51</v>
      </c>
      <c r="B56" s="62" t="s">
        <v>96</v>
      </c>
      <c r="C56" s="62" t="s">
        <v>46</v>
      </c>
      <c r="D56" s="62" t="s">
        <v>25</v>
      </c>
      <c r="E56" s="67">
        <v>44055</v>
      </c>
      <c r="F56" s="62">
        <v>1970</v>
      </c>
      <c r="G56" s="62">
        <v>6</v>
      </c>
      <c r="H56" s="62" t="s">
        <v>32</v>
      </c>
      <c r="I56" s="62">
        <v>0</v>
      </c>
      <c r="J56" s="62" t="s">
        <v>106</v>
      </c>
      <c r="K56" s="62">
        <v>5</v>
      </c>
      <c r="L56" s="62">
        <v>67</v>
      </c>
      <c r="M56" s="62">
        <v>5</v>
      </c>
      <c r="N56" s="62" t="s">
        <v>38</v>
      </c>
      <c r="O56" s="62">
        <v>4</v>
      </c>
      <c r="P56" s="62" t="s">
        <v>79</v>
      </c>
      <c r="Q56" s="62">
        <v>3</v>
      </c>
      <c r="R56" s="62" t="s">
        <v>29</v>
      </c>
      <c r="S56" s="62">
        <v>0</v>
      </c>
      <c r="T56" s="62">
        <v>211</v>
      </c>
      <c r="U56" s="62">
        <v>7</v>
      </c>
      <c r="V56" s="62" t="s">
        <v>80</v>
      </c>
      <c r="W56" s="62">
        <v>10</v>
      </c>
      <c r="X56" s="62">
        <v>3.5</v>
      </c>
      <c r="Y56" s="62">
        <v>3</v>
      </c>
      <c r="Z56" s="62">
        <v>20.5</v>
      </c>
      <c r="AA56" s="62">
        <v>1</v>
      </c>
      <c r="AB56" s="62" t="s">
        <v>81</v>
      </c>
      <c r="AC56" s="62">
        <v>0</v>
      </c>
      <c r="AD56" s="62">
        <v>87.1</v>
      </c>
      <c r="AE56" s="62">
        <v>0</v>
      </c>
      <c r="AF56" s="62" t="s">
        <v>75</v>
      </c>
      <c r="AG56" s="62">
        <v>10</v>
      </c>
      <c r="AH56" s="62" t="s">
        <v>70</v>
      </c>
      <c r="AI56" s="62">
        <v>10</v>
      </c>
      <c r="AJ56" s="85">
        <f t="shared" si="10"/>
        <v>64</v>
      </c>
      <c r="AK56" s="86">
        <f t="shared" si="11"/>
        <v>2305627.3199999998</v>
      </c>
      <c r="AL56" s="87">
        <v>2224930.36</v>
      </c>
      <c r="AM56" s="87">
        <v>80696.960000000006</v>
      </c>
      <c r="AN56" s="86">
        <f t="shared" si="12"/>
        <v>3728516.98</v>
      </c>
      <c r="AO56" s="87">
        <v>2964171</v>
      </c>
      <c r="AP56" s="87">
        <v>764345.98</v>
      </c>
      <c r="AQ56" s="87">
        <f t="shared" si="13"/>
        <v>6034144.2999999998</v>
      </c>
      <c r="AR56" s="122">
        <f t="shared" si="14"/>
        <v>5189101.3599999994</v>
      </c>
      <c r="AS56" s="87">
        <f t="shared" si="15"/>
        <v>845042.94</v>
      </c>
      <c r="AT56" s="88">
        <v>44060.375</v>
      </c>
      <c r="AU56" s="15">
        <f t="shared" si="17"/>
        <v>3.5000001648141472</v>
      </c>
      <c r="AV56" s="15">
        <f t="shared" si="16"/>
        <v>20.499999975861716</v>
      </c>
    </row>
    <row r="57" spans="1:48" s="35" customFormat="1" ht="99" customHeight="1" x14ac:dyDescent="0.25">
      <c r="A57" s="65">
        <v>52</v>
      </c>
      <c r="B57" s="62" t="s">
        <v>87</v>
      </c>
      <c r="C57" s="62" t="s">
        <v>46</v>
      </c>
      <c r="D57" s="62" t="s">
        <v>88</v>
      </c>
      <c r="E57" s="67">
        <v>44060</v>
      </c>
      <c r="F57" s="62">
        <v>1962</v>
      </c>
      <c r="G57" s="62">
        <v>6</v>
      </c>
      <c r="H57" s="62" t="s">
        <v>32</v>
      </c>
      <c r="I57" s="62">
        <v>0</v>
      </c>
      <c r="J57" s="62" t="s">
        <v>106</v>
      </c>
      <c r="K57" s="62">
        <v>5</v>
      </c>
      <c r="L57" s="62">
        <v>74.150000000000006</v>
      </c>
      <c r="M57" s="62">
        <v>6</v>
      </c>
      <c r="N57" s="62" t="s">
        <v>38</v>
      </c>
      <c r="O57" s="62">
        <v>4</v>
      </c>
      <c r="P57" s="62" t="s">
        <v>79</v>
      </c>
      <c r="Q57" s="62">
        <v>3</v>
      </c>
      <c r="R57" s="62" t="s">
        <v>29</v>
      </c>
      <c r="S57" s="62">
        <v>0</v>
      </c>
      <c r="T57" s="62">
        <v>99</v>
      </c>
      <c r="U57" s="62">
        <v>3</v>
      </c>
      <c r="V57" s="62" t="s">
        <v>80</v>
      </c>
      <c r="W57" s="62">
        <v>10</v>
      </c>
      <c r="X57" s="62">
        <v>3.5</v>
      </c>
      <c r="Y57" s="62">
        <v>3</v>
      </c>
      <c r="Z57" s="62">
        <v>20.5</v>
      </c>
      <c r="AA57" s="62">
        <v>1</v>
      </c>
      <c r="AB57" s="62" t="s">
        <v>81</v>
      </c>
      <c r="AC57" s="62">
        <v>0</v>
      </c>
      <c r="AD57" s="62">
        <v>95.8</v>
      </c>
      <c r="AE57" s="62">
        <v>3</v>
      </c>
      <c r="AF57" s="62" t="s">
        <v>75</v>
      </c>
      <c r="AG57" s="62">
        <v>10</v>
      </c>
      <c r="AH57" s="62" t="s">
        <v>70</v>
      </c>
      <c r="AI57" s="62">
        <v>10</v>
      </c>
      <c r="AJ57" s="85">
        <f t="shared" si="10"/>
        <v>64</v>
      </c>
      <c r="AK57" s="86">
        <f t="shared" si="11"/>
        <v>1439616</v>
      </c>
      <c r="AL57" s="87">
        <v>1389229.44</v>
      </c>
      <c r="AM57" s="87">
        <v>50386.559999999998</v>
      </c>
      <c r="AN57" s="86">
        <f t="shared" si="12"/>
        <v>1827303.6</v>
      </c>
      <c r="AO57" s="87">
        <v>1452706.36</v>
      </c>
      <c r="AP57" s="87">
        <v>374597.24</v>
      </c>
      <c r="AQ57" s="87">
        <f t="shared" si="13"/>
        <v>3266919.6</v>
      </c>
      <c r="AR57" s="122">
        <f t="shared" si="14"/>
        <v>2841935.8</v>
      </c>
      <c r="AS57" s="87">
        <f t="shared" si="15"/>
        <v>424983.8</v>
      </c>
      <c r="AT57" s="88">
        <v>44061.375</v>
      </c>
      <c r="AU57" s="15">
        <f t="shared" si="17"/>
        <v>3.4999999999999996</v>
      </c>
      <c r="AV57" s="15">
        <f t="shared" si="16"/>
        <v>20.500000109450887</v>
      </c>
    </row>
    <row r="58" spans="1:48" s="35" customFormat="1" ht="99" customHeight="1" x14ac:dyDescent="0.25">
      <c r="A58" s="65">
        <v>53</v>
      </c>
      <c r="B58" s="91" t="s">
        <v>104</v>
      </c>
      <c r="C58" s="91" t="s">
        <v>1</v>
      </c>
      <c r="D58" s="91" t="s">
        <v>37</v>
      </c>
      <c r="E58" s="92">
        <v>44060</v>
      </c>
      <c r="F58" s="91">
        <v>1993</v>
      </c>
      <c r="G58" s="91">
        <v>5</v>
      </c>
      <c r="H58" s="91" t="s">
        <v>105</v>
      </c>
      <c r="I58" s="91">
        <v>0</v>
      </c>
      <c r="J58" s="91" t="s">
        <v>103</v>
      </c>
      <c r="K58" s="91">
        <v>0</v>
      </c>
      <c r="L58" s="93">
        <v>82.69</v>
      </c>
      <c r="M58" s="91">
        <v>7</v>
      </c>
      <c r="N58" s="91" t="s">
        <v>38</v>
      </c>
      <c r="O58" s="91">
        <v>1</v>
      </c>
      <c r="P58" s="91" t="s">
        <v>73</v>
      </c>
      <c r="Q58" s="91">
        <v>3</v>
      </c>
      <c r="R58" s="91" t="s">
        <v>29</v>
      </c>
      <c r="S58" s="91">
        <v>0</v>
      </c>
      <c r="T58" s="91">
        <v>435</v>
      </c>
      <c r="U58" s="91">
        <v>7</v>
      </c>
      <c r="V58" s="91" t="s">
        <v>74</v>
      </c>
      <c r="W58" s="91">
        <v>10</v>
      </c>
      <c r="X58" s="93">
        <v>5.0999999999999996</v>
      </c>
      <c r="Y58" s="93">
        <v>5</v>
      </c>
      <c r="Z58" s="93">
        <v>30.1</v>
      </c>
      <c r="AA58" s="93">
        <v>3</v>
      </c>
      <c r="AB58" s="93" t="s">
        <v>26</v>
      </c>
      <c r="AC58" s="93">
        <v>0</v>
      </c>
      <c r="AD58" s="93">
        <v>96.2</v>
      </c>
      <c r="AE58" s="91">
        <v>3</v>
      </c>
      <c r="AF58" s="93" t="s">
        <v>75</v>
      </c>
      <c r="AG58" s="66">
        <v>10</v>
      </c>
      <c r="AH58" s="93" t="s">
        <v>70</v>
      </c>
      <c r="AI58" s="91">
        <v>10</v>
      </c>
      <c r="AJ58" s="113">
        <f t="shared" si="10"/>
        <v>64</v>
      </c>
      <c r="AK58" s="94">
        <f t="shared" si="11"/>
        <v>10204565.32</v>
      </c>
      <c r="AL58" s="95">
        <v>9684132.4900000002</v>
      </c>
      <c r="AM58" s="95">
        <v>520432.83</v>
      </c>
      <c r="AN58" s="94">
        <f t="shared" si="12"/>
        <v>2609113.4300000002</v>
      </c>
      <c r="AO58" s="95">
        <v>1823770.29</v>
      </c>
      <c r="AP58" s="95">
        <v>785343.14</v>
      </c>
      <c r="AQ58" s="95">
        <f t="shared" si="13"/>
        <v>12813678.75</v>
      </c>
      <c r="AR58" s="122">
        <f t="shared" si="14"/>
        <v>11507902.780000001</v>
      </c>
      <c r="AS58" s="95">
        <f t="shared" si="15"/>
        <v>1305775.97</v>
      </c>
      <c r="AT58" s="96">
        <v>44061.375</v>
      </c>
      <c r="AU58" s="24">
        <f t="shared" si="17"/>
        <v>5.0999999870646127</v>
      </c>
      <c r="AV58" s="24">
        <f t="shared" si="16"/>
        <v>30.099999906864916</v>
      </c>
    </row>
    <row r="59" spans="1:48" s="35" customFormat="1" ht="99" customHeight="1" x14ac:dyDescent="0.25">
      <c r="A59" s="65">
        <v>54</v>
      </c>
      <c r="B59" s="107" t="s">
        <v>181</v>
      </c>
      <c r="C59" s="107" t="s">
        <v>225</v>
      </c>
      <c r="D59" s="107" t="s">
        <v>37</v>
      </c>
      <c r="E59" s="108">
        <v>44062</v>
      </c>
      <c r="F59" s="107">
        <v>1984</v>
      </c>
      <c r="G59" s="107">
        <v>6</v>
      </c>
      <c r="H59" s="107" t="s">
        <v>26</v>
      </c>
      <c r="I59" s="107">
        <v>0</v>
      </c>
      <c r="J59" s="107" t="s">
        <v>103</v>
      </c>
      <c r="K59" s="107">
        <v>0</v>
      </c>
      <c r="L59" s="109">
        <v>81.19</v>
      </c>
      <c r="M59" s="107">
        <v>7</v>
      </c>
      <c r="N59" s="107" t="s">
        <v>38</v>
      </c>
      <c r="O59" s="107">
        <v>0</v>
      </c>
      <c r="P59" s="107" t="s">
        <v>79</v>
      </c>
      <c r="Q59" s="107">
        <v>3</v>
      </c>
      <c r="R59" s="107" t="s">
        <v>29</v>
      </c>
      <c r="S59" s="107">
        <v>0</v>
      </c>
      <c r="T59" s="107">
        <v>360</v>
      </c>
      <c r="U59" s="107">
        <v>7</v>
      </c>
      <c r="V59" s="107" t="s">
        <v>74</v>
      </c>
      <c r="W59" s="107">
        <v>10</v>
      </c>
      <c r="X59" s="109">
        <v>5.0999999999999996</v>
      </c>
      <c r="Y59" s="109">
        <v>5</v>
      </c>
      <c r="Z59" s="109">
        <v>30.1</v>
      </c>
      <c r="AA59" s="109">
        <v>3</v>
      </c>
      <c r="AB59" s="109" t="s">
        <v>26</v>
      </c>
      <c r="AC59" s="109">
        <v>0</v>
      </c>
      <c r="AD59" s="109">
        <v>96.8</v>
      </c>
      <c r="AE59" s="107">
        <v>3</v>
      </c>
      <c r="AF59" s="109" t="s">
        <v>75</v>
      </c>
      <c r="AG59" s="109">
        <v>10</v>
      </c>
      <c r="AH59" s="109" t="s">
        <v>70</v>
      </c>
      <c r="AI59" s="107">
        <v>10</v>
      </c>
      <c r="AJ59" s="115">
        <f t="shared" si="10"/>
        <v>64</v>
      </c>
      <c r="AK59" s="110">
        <f t="shared" si="11"/>
        <v>9388621.6199999992</v>
      </c>
      <c r="AL59" s="111">
        <v>8909801.9199999999</v>
      </c>
      <c r="AM59" s="111">
        <v>478819.7</v>
      </c>
      <c r="AN59" s="110">
        <f t="shared" si="12"/>
        <v>2517097.9</v>
      </c>
      <c r="AO59" s="111">
        <v>1759451.43</v>
      </c>
      <c r="AP59" s="111">
        <v>757646.47</v>
      </c>
      <c r="AQ59" s="111">
        <f t="shared" si="13"/>
        <v>11905719.52</v>
      </c>
      <c r="AR59" s="122">
        <f t="shared" si="14"/>
        <v>10669253.35</v>
      </c>
      <c r="AS59" s="111">
        <f t="shared" si="15"/>
        <v>1236466.17</v>
      </c>
      <c r="AT59" s="112">
        <v>44063.625</v>
      </c>
      <c r="AU59" s="45">
        <f t="shared" si="17"/>
        <v>5.0999999720938805</v>
      </c>
      <c r="AV59" s="45">
        <f t="shared" si="16"/>
        <v>30.100000083429414</v>
      </c>
    </row>
    <row r="60" spans="1:48" s="35" customFormat="1" ht="99" customHeight="1" x14ac:dyDescent="0.25">
      <c r="A60" s="65">
        <v>55</v>
      </c>
      <c r="B60" s="51" t="s">
        <v>202</v>
      </c>
      <c r="C60" s="77" t="s">
        <v>50</v>
      </c>
      <c r="D60" s="51" t="s">
        <v>47</v>
      </c>
      <c r="E60" s="116">
        <v>44057</v>
      </c>
      <c r="F60" s="77">
        <v>1963</v>
      </c>
      <c r="G60" s="77">
        <v>6</v>
      </c>
      <c r="H60" s="77" t="s">
        <v>26</v>
      </c>
      <c r="I60" s="77">
        <v>0</v>
      </c>
      <c r="J60" s="77" t="s">
        <v>103</v>
      </c>
      <c r="K60" s="77">
        <v>5</v>
      </c>
      <c r="L60" s="77">
        <v>68.38</v>
      </c>
      <c r="M60" s="77">
        <v>5</v>
      </c>
      <c r="N60" s="77" t="s">
        <v>48</v>
      </c>
      <c r="O60" s="77">
        <v>5</v>
      </c>
      <c r="P60" s="77" t="s">
        <v>79</v>
      </c>
      <c r="Q60" s="77">
        <v>3</v>
      </c>
      <c r="R60" s="77" t="s">
        <v>29</v>
      </c>
      <c r="S60" s="77">
        <v>0</v>
      </c>
      <c r="T60" s="77">
        <v>56</v>
      </c>
      <c r="U60" s="77">
        <v>3</v>
      </c>
      <c r="V60" s="77" t="s">
        <v>74</v>
      </c>
      <c r="W60" s="77">
        <v>10</v>
      </c>
      <c r="X60" s="117">
        <v>3.5</v>
      </c>
      <c r="Y60" s="117">
        <v>3</v>
      </c>
      <c r="Z60" s="117">
        <v>20.5</v>
      </c>
      <c r="AA60" s="117">
        <v>1</v>
      </c>
      <c r="AB60" s="117" t="s">
        <v>26</v>
      </c>
      <c r="AC60" s="117">
        <v>0</v>
      </c>
      <c r="AD60" s="77">
        <v>96.1</v>
      </c>
      <c r="AE60" s="77">
        <v>3</v>
      </c>
      <c r="AF60" s="117" t="s">
        <v>75</v>
      </c>
      <c r="AG60" s="117">
        <v>10</v>
      </c>
      <c r="AH60" s="117" t="s">
        <v>70</v>
      </c>
      <c r="AI60" s="77">
        <v>10</v>
      </c>
      <c r="AJ60" s="118">
        <f t="shared" si="10"/>
        <v>64</v>
      </c>
      <c r="AK60" s="119">
        <f t="shared" si="11"/>
        <v>716159.48</v>
      </c>
      <c r="AL60" s="56">
        <v>691093.9</v>
      </c>
      <c r="AM60" s="56">
        <v>25065.58</v>
      </c>
      <c r="AN60" s="119">
        <f t="shared" si="12"/>
        <v>2328465.4700000002</v>
      </c>
      <c r="AO60" s="56">
        <v>1851130.05</v>
      </c>
      <c r="AP60" s="56">
        <v>477335.42</v>
      </c>
      <c r="AQ60" s="119">
        <f t="shared" si="13"/>
        <v>3044624.95</v>
      </c>
      <c r="AR60" s="122">
        <f t="shared" si="14"/>
        <v>2542223.9500000002</v>
      </c>
      <c r="AS60" s="120">
        <f t="shared" si="15"/>
        <v>502401</v>
      </c>
      <c r="AT60" s="121">
        <v>44063.62777777778</v>
      </c>
      <c r="AU60" s="5">
        <f t="shared" si="17"/>
        <v>3.4999997486593353</v>
      </c>
      <c r="AV60" s="5">
        <f t="shared" si="16"/>
        <v>20.499999942021898</v>
      </c>
    </row>
    <row r="61" spans="1:48" s="35" customFormat="1" ht="99" customHeight="1" x14ac:dyDescent="0.25">
      <c r="A61" s="65">
        <v>56</v>
      </c>
      <c r="B61" s="107" t="s">
        <v>186</v>
      </c>
      <c r="C61" s="107" t="s">
        <v>0</v>
      </c>
      <c r="D61" s="107" t="s">
        <v>30</v>
      </c>
      <c r="E61" s="108">
        <v>44054</v>
      </c>
      <c r="F61" s="107">
        <v>1970</v>
      </c>
      <c r="G61" s="107">
        <v>6</v>
      </c>
      <c r="H61" s="107" t="s">
        <v>26</v>
      </c>
      <c r="I61" s="107">
        <v>0</v>
      </c>
      <c r="J61" s="107" t="s">
        <v>106</v>
      </c>
      <c r="K61" s="107">
        <v>5</v>
      </c>
      <c r="L61" s="109">
        <v>72.099999999999994</v>
      </c>
      <c r="M61" s="107">
        <v>6</v>
      </c>
      <c r="N61" s="107" t="s">
        <v>38</v>
      </c>
      <c r="O61" s="107">
        <v>8</v>
      </c>
      <c r="P61" s="107" t="s">
        <v>79</v>
      </c>
      <c r="Q61" s="107">
        <v>3</v>
      </c>
      <c r="R61" s="107" t="s">
        <v>29</v>
      </c>
      <c r="S61" s="107">
        <v>0</v>
      </c>
      <c r="T61" s="107">
        <v>64</v>
      </c>
      <c r="U61" s="107">
        <v>3</v>
      </c>
      <c r="V61" s="107" t="s">
        <v>74</v>
      </c>
      <c r="W61" s="107">
        <v>10</v>
      </c>
      <c r="X61" s="109">
        <v>2</v>
      </c>
      <c r="Y61" s="109">
        <v>0</v>
      </c>
      <c r="Z61" s="109">
        <v>0</v>
      </c>
      <c r="AA61" s="109">
        <v>0</v>
      </c>
      <c r="AB61" s="109" t="s">
        <v>26</v>
      </c>
      <c r="AC61" s="109">
        <v>0</v>
      </c>
      <c r="AD61" s="109">
        <v>99.8</v>
      </c>
      <c r="AE61" s="107">
        <v>3</v>
      </c>
      <c r="AF61" s="109" t="s">
        <v>75</v>
      </c>
      <c r="AG61" s="109">
        <v>10</v>
      </c>
      <c r="AH61" s="109" t="s">
        <v>70</v>
      </c>
      <c r="AI61" s="107">
        <v>10</v>
      </c>
      <c r="AJ61" s="115">
        <f t="shared" si="10"/>
        <v>64</v>
      </c>
      <c r="AK61" s="110">
        <f t="shared" si="11"/>
        <v>4437551.82</v>
      </c>
      <c r="AL61" s="111">
        <v>4348800.78</v>
      </c>
      <c r="AM61" s="111">
        <v>88751.039999999994</v>
      </c>
      <c r="AN61" s="110">
        <f t="shared" si="12"/>
        <v>0</v>
      </c>
      <c r="AO61" s="111">
        <v>0</v>
      </c>
      <c r="AP61" s="111">
        <v>0</v>
      </c>
      <c r="AQ61" s="111">
        <f t="shared" si="13"/>
        <v>4437551.82</v>
      </c>
      <c r="AR61" s="122">
        <f t="shared" si="14"/>
        <v>4348800.78</v>
      </c>
      <c r="AS61" s="111">
        <f t="shared" si="15"/>
        <v>88751.039999999994</v>
      </c>
      <c r="AT61" s="112">
        <v>44063.6875</v>
      </c>
      <c r="AU61" s="45">
        <f t="shared" si="17"/>
        <v>2.0000000811258132</v>
      </c>
      <c r="AV61" s="45" t="e">
        <f t="shared" si="16"/>
        <v>#DIV/0!</v>
      </c>
    </row>
    <row r="62" spans="1:48" s="35" customFormat="1" ht="99" customHeight="1" x14ac:dyDescent="0.25">
      <c r="A62" s="65">
        <v>57</v>
      </c>
      <c r="B62" s="91" t="s">
        <v>109</v>
      </c>
      <c r="C62" s="91" t="s">
        <v>1</v>
      </c>
      <c r="D62" s="91" t="s">
        <v>110</v>
      </c>
      <c r="E62" s="92">
        <v>44063</v>
      </c>
      <c r="F62" s="91">
        <v>1985</v>
      </c>
      <c r="G62" s="91">
        <v>6</v>
      </c>
      <c r="H62" s="91" t="s">
        <v>105</v>
      </c>
      <c r="I62" s="91">
        <v>0</v>
      </c>
      <c r="J62" s="91" t="s">
        <v>106</v>
      </c>
      <c r="K62" s="91">
        <v>5</v>
      </c>
      <c r="L62" s="93">
        <v>72.5</v>
      </c>
      <c r="M62" s="91">
        <v>6</v>
      </c>
      <c r="N62" s="91" t="s">
        <v>38</v>
      </c>
      <c r="O62" s="91">
        <v>7</v>
      </c>
      <c r="P62" s="91" t="s">
        <v>73</v>
      </c>
      <c r="Q62" s="91">
        <v>3</v>
      </c>
      <c r="R62" s="91" t="s">
        <v>29</v>
      </c>
      <c r="S62" s="91">
        <v>0</v>
      </c>
      <c r="T62" s="91">
        <v>108</v>
      </c>
      <c r="U62" s="91">
        <v>4</v>
      </c>
      <c r="V62" s="91" t="s">
        <v>74</v>
      </c>
      <c r="W62" s="91">
        <v>10</v>
      </c>
      <c r="X62" s="93">
        <v>2</v>
      </c>
      <c r="Y62" s="93">
        <v>0</v>
      </c>
      <c r="Z62" s="93">
        <v>20</v>
      </c>
      <c r="AA62" s="93">
        <v>0</v>
      </c>
      <c r="AB62" s="93" t="s">
        <v>26</v>
      </c>
      <c r="AC62" s="93">
        <v>0</v>
      </c>
      <c r="AD62" s="93">
        <v>99.6</v>
      </c>
      <c r="AE62" s="91">
        <v>3</v>
      </c>
      <c r="AF62" s="93" t="s">
        <v>75</v>
      </c>
      <c r="AG62" s="66">
        <v>10</v>
      </c>
      <c r="AH62" s="93" t="s">
        <v>70</v>
      </c>
      <c r="AI62" s="91">
        <v>10</v>
      </c>
      <c r="AJ62" s="113">
        <f t="shared" si="10"/>
        <v>64</v>
      </c>
      <c r="AK62" s="94">
        <f t="shared" si="11"/>
        <v>1993874.7</v>
      </c>
      <c r="AL62" s="95">
        <v>1953997.21</v>
      </c>
      <c r="AM62" s="95">
        <v>39877.49</v>
      </c>
      <c r="AN62" s="94">
        <f t="shared" si="12"/>
        <v>1883298.1099999999</v>
      </c>
      <c r="AO62" s="95">
        <v>1506638.49</v>
      </c>
      <c r="AP62" s="95">
        <v>376659.62</v>
      </c>
      <c r="AQ62" s="95">
        <f t="shared" si="13"/>
        <v>3877172.8099999996</v>
      </c>
      <c r="AR62" s="122">
        <f t="shared" si="14"/>
        <v>3460635.7</v>
      </c>
      <c r="AS62" s="95">
        <f t="shared" si="15"/>
        <v>416537.11</v>
      </c>
      <c r="AT62" s="96">
        <v>44064.375</v>
      </c>
      <c r="AU62" s="24">
        <f t="shared" si="17"/>
        <v>1.9999997993855883</v>
      </c>
      <c r="AV62" s="24">
        <f t="shared" si="16"/>
        <v>19.999999893803324</v>
      </c>
    </row>
    <row r="63" spans="1:48" s="35" customFormat="1" ht="99" customHeight="1" x14ac:dyDescent="0.25">
      <c r="A63" s="65">
        <v>58</v>
      </c>
      <c r="B63" s="91" t="s">
        <v>112</v>
      </c>
      <c r="C63" s="91" t="s">
        <v>1</v>
      </c>
      <c r="D63" s="91" t="s">
        <v>113</v>
      </c>
      <c r="E63" s="92">
        <v>44062</v>
      </c>
      <c r="F63" s="91">
        <v>1985</v>
      </c>
      <c r="G63" s="91">
        <v>6</v>
      </c>
      <c r="H63" s="91" t="s">
        <v>102</v>
      </c>
      <c r="I63" s="91">
        <v>2</v>
      </c>
      <c r="J63" s="91" t="s">
        <v>106</v>
      </c>
      <c r="K63" s="91">
        <v>5</v>
      </c>
      <c r="L63" s="93">
        <v>70.599999999999994</v>
      </c>
      <c r="M63" s="91">
        <v>6</v>
      </c>
      <c r="N63" s="91" t="s">
        <v>38</v>
      </c>
      <c r="O63" s="91">
        <v>1</v>
      </c>
      <c r="P63" s="91" t="s">
        <v>73</v>
      </c>
      <c r="Q63" s="91">
        <v>3</v>
      </c>
      <c r="R63" s="91" t="s">
        <v>29</v>
      </c>
      <c r="S63" s="91">
        <v>0</v>
      </c>
      <c r="T63" s="91">
        <v>297</v>
      </c>
      <c r="U63" s="91">
        <v>7</v>
      </c>
      <c r="V63" s="91" t="s">
        <v>74</v>
      </c>
      <c r="W63" s="91">
        <v>10</v>
      </c>
      <c r="X63" s="93">
        <v>2.1</v>
      </c>
      <c r="Y63" s="93">
        <v>0</v>
      </c>
      <c r="Z63" s="93">
        <v>20.100000000000001</v>
      </c>
      <c r="AA63" s="93">
        <v>1</v>
      </c>
      <c r="AB63" s="93" t="s">
        <v>26</v>
      </c>
      <c r="AC63" s="93">
        <v>0</v>
      </c>
      <c r="AD63" s="93">
        <v>97</v>
      </c>
      <c r="AE63" s="91">
        <v>3</v>
      </c>
      <c r="AF63" s="93" t="s">
        <v>75</v>
      </c>
      <c r="AG63" s="66">
        <v>10</v>
      </c>
      <c r="AH63" s="93" t="s">
        <v>70</v>
      </c>
      <c r="AI63" s="91">
        <v>10</v>
      </c>
      <c r="AJ63" s="113">
        <f t="shared" si="10"/>
        <v>64</v>
      </c>
      <c r="AK63" s="94">
        <f t="shared" si="11"/>
        <v>924625.82000000007</v>
      </c>
      <c r="AL63" s="95">
        <v>905208.68</v>
      </c>
      <c r="AM63" s="95">
        <v>19417.14</v>
      </c>
      <c r="AN63" s="94">
        <f t="shared" si="12"/>
        <v>239308.80000000002</v>
      </c>
      <c r="AO63" s="95">
        <v>191207.73</v>
      </c>
      <c r="AP63" s="95">
        <v>48101.07</v>
      </c>
      <c r="AQ63" s="95">
        <f t="shared" si="13"/>
        <v>1163934.6200000001</v>
      </c>
      <c r="AR63" s="122">
        <f t="shared" si="14"/>
        <v>1096416.4100000001</v>
      </c>
      <c r="AS63" s="95">
        <f t="shared" si="15"/>
        <v>67518.209999999992</v>
      </c>
      <c r="AT63" s="96">
        <v>44064.625</v>
      </c>
      <c r="AU63" s="24">
        <f t="shared" si="17"/>
        <v>2.0999997599028761</v>
      </c>
      <c r="AV63" s="24">
        <f t="shared" si="16"/>
        <v>20.100000501444157</v>
      </c>
    </row>
    <row r="64" spans="1:48" s="35" customFormat="1" ht="99" customHeight="1" x14ac:dyDescent="0.25">
      <c r="A64" s="65">
        <v>59</v>
      </c>
      <c r="B64" s="25" t="s">
        <v>127</v>
      </c>
      <c r="C64" s="25" t="s">
        <v>31</v>
      </c>
      <c r="D64" s="25" t="s">
        <v>25</v>
      </c>
      <c r="E64" s="26">
        <v>44052</v>
      </c>
      <c r="F64" s="25">
        <v>1987</v>
      </c>
      <c r="G64" s="25">
        <v>5</v>
      </c>
      <c r="H64" s="25" t="s">
        <v>26</v>
      </c>
      <c r="I64" s="25">
        <v>0</v>
      </c>
      <c r="J64" s="25" t="s">
        <v>103</v>
      </c>
      <c r="K64" s="25">
        <v>5</v>
      </c>
      <c r="L64" s="25">
        <v>91.1</v>
      </c>
      <c r="M64" s="25">
        <v>8</v>
      </c>
      <c r="N64" s="89" t="s">
        <v>128</v>
      </c>
      <c r="O64" s="25">
        <v>4</v>
      </c>
      <c r="P64" s="89" t="s">
        <v>79</v>
      </c>
      <c r="Q64" s="25">
        <v>3</v>
      </c>
      <c r="R64" s="89" t="s">
        <v>29</v>
      </c>
      <c r="S64" s="25">
        <v>0</v>
      </c>
      <c r="T64" s="25">
        <v>115</v>
      </c>
      <c r="U64" s="25">
        <v>4</v>
      </c>
      <c r="V64" s="89" t="s">
        <v>74</v>
      </c>
      <c r="W64" s="25">
        <v>10</v>
      </c>
      <c r="X64" s="25">
        <v>3.5</v>
      </c>
      <c r="Y64" s="25">
        <v>3</v>
      </c>
      <c r="Z64" s="25">
        <v>20.5</v>
      </c>
      <c r="AA64" s="25">
        <v>1</v>
      </c>
      <c r="AB64" s="25" t="s">
        <v>26</v>
      </c>
      <c r="AC64" s="25">
        <v>0</v>
      </c>
      <c r="AD64" s="25">
        <v>95</v>
      </c>
      <c r="AE64" s="25">
        <v>0</v>
      </c>
      <c r="AF64" s="90" t="s">
        <v>75</v>
      </c>
      <c r="AG64" s="25">
        <v>10</v>
      </c>
      <c r="AH64" s="90" t="s">
        <v>70</v>
      </c>
      <c r="AI64" s="25">
        <v>10</v>
      </c>
      <c r="AJ64" s="114">
        <f t="shared" si="10"/>
        <v>63</v>
      </c>
      <c r="AK64" s="97">
        <f t="shared" si="11"/>
        <v>2282956.7200000002</v>
      </c>
      <c r="AL64" s="32">
        <v>2203053.23</v>
      </c>
      <c r="AM64" s="33">
        <v>79903.490000000005</v>
      </c>
      <c r="AN64" s="97">
        <f t="shared" si="12"/>
        <v>1230908.74</v>
      </c>
      <c r="AO64" s="25">
        <v>978572.45</v>
      </c>
      <c r="AP64" s="33">
        <v>252336.29</v>
      </c>
      <c r="AQ64" s="98">
        <f t="shared" si="13"/>
        <v>3513865.46</v>
      </c>
      <c r="AR64" s="122">
        <f t="shared" si="14"/>
        <v>3181625.6799999997</v>
      </c>
      <c r="AS64" s="98">
        <f t="shared" si="15"/>
        <v>332239.78000000003</v>
      </c>
      <c r="AT64" s="125">
        <v>44053.375</v>
      </c>
      <c r="AU64" s="31">
        <f t="shared" si="17"/>
        <v>3.5000002102536572</v>
      </c>
      <c r="AV64" s="31">
        <f t="shared" si="16"/>
        <v>20.499999861890654</v>
      </c>
    </row>
    <row r="65" spans="1:48" s="35" customFormat="1" ht="99" customHeight="1" x14ac:dyDescent="0.25">
      <c r="A65" s="65">
        <v>60</v>
      </c>
      <c r="B65" s="25" t="s">
        <v>122</v>
      </c>
      <c r="C65" s="25" t="s">
        <v>31</v>
      </c>
      <c r="D65" s="25" t="s">
        <v>25</v>
      </c>
      <c r="E65" s="26">
        <v>44049</v>
      </c>
      <c r="F65" s="25">
        <v>1966</v>
      </c>
      <c r="G65" s="25">
        <v>6</v>
      </c>
      <c r="H65" s="25" t="s">
        <v>123</v>
      </c>
      <c r="I65" s="25">
        <v>2</v>
      </c>
      <c r="J65" s="25" t="s">
        <v>103</v>
      </c>
      <c r="K65" s="27">
        <v>5</v>
      </c>
      <c r="L65" s="25">
        <v>93.6</v>
      </c>
      <c r="M65" s="25">
        <v>8</v>
      </c>
      <c r="N65" s="89" t="s">
        <v>124</v>
      </c>
      <c r="O65" s="25">
        <v>2</v>
      </c>
      <c r="P65" s="89" t="s">
        <v>79</v>
      </c>
      <c r="Q65" s="25">
        <v>3</v>
      </c>
      <c r="R65" s="89" t="s">
        <v>29</v>
      </c>
      <c r="S65" s="25">
        <v>0</v>
      </c>
      <c r="T65" s="25">
        <v>51</v>
      </c>
      <c r="U65" s="25">
        <v>3</v>
      </c>
      <c r="V65" s="89" t="s">
        <v>74</v>
      </c>
      <c r="W65" s="89">
        <v>10</v>
      </c>
      <c r="X65" s="25">
        <v>3.5</v>
      </c>
      <c r="Y65" s="25">
        <v>3</v>
      </c>
      <c r="Z65" s="25">
        <v>20.5</v>
      </c>
      <c r="AA65" s="25">
        <v>1</v>
      </c>
      <c r="AB65" s="25" t="s">
        <v>26</v>
      </c>
      <c r="AC65" s="25">
        <v>0</v>
      </c>
      <c r="AD65" s="25">
        <v>92</v>
      </c>
      <c r="AE65" s="25">
        <v>0</v>
      </c>
      <c r="AF65" s="90" t="s">
        <v>75</v>
      </c>
      <c r="AG65" s="25">
        <v>10</v>
      </c>
      <c r="AH65" s="90" t="s">
        <v>70</v>
      </c>
      <c r="AI65" s="25">
        <v>10</v>
      </c>
      <c r="AJ65" s="114">
        <f t="shared" si="10"/>
        <v>63</v>
      </c>
      <c r="AK65" s="97">
        <f t="shared" si="11"/>
        <v>731012.20000000007</v>
      </c>
      <c r="AL65" s="32">
        <v>705426.77</v>
      </c>
      <c r="AM65" s="32">
        <v>25585.43</v>
      </c>
      <c r="AN65" s="97">
        <f t="shared" si="12"/>
        <v>80736.009999999995</v>
      </c>
      <c r="AO65" s="32">
        <v>64185.13</v>
      </c>
      <c r="AP65" s="32">
        <v>16550.88</v>
      </c>
      <c r="AQ65" s="98">
        <f t="shared" si="13"/>
        <v>811748.21000000008</v>
      </c>
      <c r="AR65" s="122">
        <f t="shared" si="14"/>
        <v>769611.9</v>
      </c>
      <c r="AS65" s="98">
        <f t="shared" si="15"/>
        <v>42136.31</v>
      </c>
      <c r="AT65" s="125">
        <v>44055.375</v>
      </c>
      <c r="AU65" s="31">
        <f t="shared" si="17"/>
        <v>3.5000004103898674</v>
      </c>
      <c r="AV65" s="31">
        <f t="shared" si="16"/>
        <v>20.499997460860403</v>
      </c>
    </row>
    <row r="66" spans="1:48" s="35" customFormat="1" ht="99" customHeight="1" x14ac:dyDescent="0.25">
      <c r="A66" s="65">
        <v>61</v>
      </c>
      <c r="B66" s="25" t="s">
        <v>41</v>
      </c>
      <c r="C66" s="25" t="s">
        <v>31</v>
      </c>
      <c r="D66" s="25" t="s">
        <v>25</v>
      </c>
      <c r="E66" s="26">
        <v>44052</v>
      </c>
      <c r="F66" s="25">
        <v>1967</v>
      </c>
      <c r="G66" s="25">
        <v>6</v>
      </c>
      <c r="H66" s="25" t="s">
        <v>129</v>
      </c>
      <c r="I66" s="25">
        <v>2</v>
      </c>
      <c r="J66" s="25" t="s">
        <v>103</v>
      </c>
      <c r="K66" s="25">
        <v>5</v>
      </c>
      <c r="L66" s="25">
        <v>90.6</v>
      </c>
      <c r="M66" s="25">
        <v>8</v>
      </c>
      <c r="N66" s="89" t="s">
        <v>128</v>
      </c>
      <c r="O66" s="25">
        <v>2</v>
      </c>
      <c r="P66" s="89" t="s">
        <v>79</v>
      </c>
      <c r="Q66" s="25">
        <v>3</v>
      </c>
      <c r="R66" s="89" t="s">
        <v>29</v>
      </c>
      <c r="S66" s="25">
        <v>0</v>
      </c>
      <c r="T66" s="25">
        <v>66</v>
      </c>
      <c r="U66" s="25">
        <v>3</v>
      </c>
      <c r="V66" s="89" t="s">
        <v>74</v>
      </c>
      <c r="W66" s="25">
        <v>10</v>
      </c>
      <c r="X66" s="25">
        <v>3.5</v>
      </c>
      <c r="Y66" s="25">
        <v>3</v>
      </c>
      <c r="Z66" s="25">
        <v>20.5</v>
      </c>
      <c r="AA66" s="25">
        <v>1</v>
      </c>
      <c r="AB66" s="25" t="s">
        <v>26</v>
      </c>
      <c r="AC66" s="25">
        <v>0</v>
      </c>
      <c r="AD66" s="25">
        <v>91</v>
      </c>
      <c r="AE66" s="25">
        <v>0</v>
      </c>
      <c r="AF66" s="90" t="s">
        <v>75</v>
      </c>
      <c r="AG66" s="25">
        <v>10</v>
      </c>
      <c r="AH66" s="90" t="s">
        <v>70</v>
      </c>
      <c r="AI66" s="25">
        <v>10</v>
      </c>
      <c r="AJ66" s="114">
        <f t="shared" si="10"/>
        <v>63</v>
      </c>
      <c r="AK66" s="97">
        <f t="shared" si="11"/>
        <v>1227659.8900000001</v>
      </c>
      <c r="AL66" s="34">
        <v>1184691.79</v>
      </c>
      <c r="AM66" s="34">
        <v>42968.1</v>
      </c>
      <c r="AN66" s="97">
        <f t="shared" si="12"/>
        <v>1853721.49</v>
      </c>
      <c r="AO66" s="33">
        <v>1473708.58</v>
      </c>
      <c r="AP66" s="33">
        <v>380012.91</v>
      </c>
      <c r="AQ66" s="98">
        <f t="shared" si="13"/>
        <v>3081381.38</v>
      </c>
      <c r="AR66" s="122">
        <f t="shared" si="14"/>
        <v>2658400.37</v>
      </c>
      <c r="AS66" s="98">
        <f t="shared" si="15"/>
        <v>422981.00999999995</v>
      </c>
      <c r="AT66" s="71">
        <v>44057.375</v>
      </c>
      <c r="AU66" s="31">
        <f t="shared" si="17"/>
        <v>3.5000003136047715</v>
      </c>
      <c r="AV66" s="31">
        <f t="shared" si="16"/>
        <v>20.500000245452188</v>
      </c>
    </row>
    <row r="67" spans="1:48" s="35" customFormat="1" ht="99" customHeight="1" x14ac:dyDescent="0.25">
      <c r="A67" s="65">
        <v>62</v>
      </c>
      <c r="B67" s="51" t="s">
        <v>58</v>
      </c>
      <c r="C67" s="77" t="s">
        <v>50</v>
      </c>
      <c r="D67" s="51" t="s">
        <v>47</v>
      </c>
      <c r="E67" s="116">
        <v>43997</v>
      </c>
      <c r="F67" s="77">
        <v>1960</v>
      </c>
      <c r="G67" s="77">
        <v>6</v>
      </c>
      <c r="H67" s="77" t="s">
        <v>26</v>
      </c>
      <c r="I67" s="77">
        <v>0</v>
      </c>
      <c r="J67" s="77" t="s">
        <v>103</v>
      </c>
      <c r="K67" s="77">
        <v>5</v>
      </c>
      <c r="L67" s="77">
        <v>74.66</v>
      </c>
      <c r="M67" s="77">
        <v>6</v>
      </c>
      <c r="N67" s="77" t="s">
        <v>48</v>
      </c>
      <c r="O67" s="77">
        <v>4</v>
      </c>
      <c r="P67" s="77" t="s">
        <v>79</v>
      </c>
      <c r="Q67" s="77">
        <v>3</v>
      </c>
      <c r="R67" s="77" t="s">
        <v>29</v>
      </c>
      <c r="S67" s="77">
        <v>0</v>
      </c>
      <c r="T67" s="77">
        <v>24</v>
      </c>
      <c r="U67" s="77">
        <v>2</v>
      </c>
      <c r="V67" s="77" t="s">
        <v>74</v>
      </c>
      <c r="W67" s="77">
        <v>10</v>
      </c>
      <c r="X67" s="117">
        <v>3.5</v>
      </c>
      <c r="Y67" s="117">
        <v>3</v>
      </c>
      <c r="Z67" s="117">
        <v>20.5</v>
      </c>
      <c r="AA67" s="117">
        <v>1</v>
      </c>
      <c r="AB67" s="117" t="s">
        <v>26</v>
      </c>
      <c r="AC67" s="117">
        <v>0</v>
      </c>
      <c r="AD67" s="77">
        <v>95.4</v>
      </c>
      <c r="AE67" s="77">
        <v>3</v>
      </c>
      <c r="AF67" s="117" t="s">
        <v>75</v>
      </c>
      <c r="AG67" s="117">
        <v>10</v>
      </c>
      <c r="AH67" s="117" t="s">
        <v>70</v>
      </c>
      <c r="AI67" s="77">
        <v>10</v>
      </c>
      <c r="AJ67" s="118">
        <f t="shared" si="10"/>
        <v>63</v>
      </c>
      <c r="AK67" s="119">
        <f t="shared" si="11"/>
        <v>1357522.8800000001</v>
      </c>
      <c r="AL67" s="56">
        <v>1310009.58</v>
      </c>
      <c r="AM67" s="56">
        <v>47513.3</v>
      </c>
      <c r="AN67" s="119">
        <f t="shared" si="12"/>
        <v>450382.04</v>
      </c>
      <c r="AO67" s="56">
        <v>358053.72</v>
      </c>
      <c r="AP67" s="56">
        <v>92328.320000000007</v>
      </c>
      <c r="AQ67" s="119">
        <f t="shared" si="13"/>
        <v>1807904.9200000002</v>
      </c>
      <c r="AR67" s="122">
        <f t="shared" si="14"/>
        <v>1668063.3</v>
      </c>
      <c r="AS67" s="120">
        <f t="shared" si="15"/>
        <v>139841.62</v>
      </c>
      <c r="AT67" s="121">
        <v>44057.627083333333</v>
      </c>
      <c r="AU67" s="5">
        <f t="shared" si="17"/>
        <v>3.4999999410691331</v>
      </c>
      <c r="AV67" s="5">
        <f t="shared" si="16"/>
        <v>20.500000399660699</v>
      </c>
    </row>
    <row r="68" spans="1:48" s="35" customFormat="1" ht="99" customHeight="1" x14ac:dyDescent="0.25">
      <c r="A68" s="65">
        <v>63</v>
      </c>
      <c r="B68" s="51" t="s">
        <v>222</v>
      </c>
      <c r="C68" s="77" t="s">
        <v>50</v>
      </c>
      <c r="D68" s="51" t="s">
        <v>221</v>
      </c>
      <c r="E68" s="116">
        <v>44061</v>
      </c>
      <c r="F68" s="77">
        <v>1975</v>
      </c>
      <c r="G68" s="77">
        <v>6</v>
      </c>
      <c r="H68" s="77" t="s">
        <v>26</v>
      </c>
      <c r="I68" s="77">
        <v>0</v>
      </c>
      <c r="J68" s="77" t="s">
        <v>103</v>
      </c>
      <c r="K68" s="77">
        <v>5</v>
      </c>
      <c r="L68" s="77">
        <v>79.7</v>
      </c>
      <c r="M68" s="77">
        <v>6</v>
      </c>
      <c r="N68" s="77" t="s">
        <v>48</v>
      </c>
      <c r="O68" s="77">
        <v>6</v>
      </c>
      <c r="P68" s="77" t="s">
        <v>79</v>
      </c>
      <c r="Q68" s="77">
        <v>3</v>
      </c>
      <c r="R68" s="77" t="s">
        <v>29</v>
      </c>
      <c r="S68" s="77">
        <v>0</v>
      </c>
      <c r="T68" s="77">
        <v>77</v>
      </c>
      <c r="U68" s="77">
        <v>3</v>
      </c>
      <c r="V68" s="77" t="s">
        <v>74</v>
      </c>
      <c r="W68" s="77">
        <v>10</v>
      </c>
      <c r="X68" s="77">
        <v>2.1</v>
      </c>
      <c r="Y68" s="77">
        <v>0</v>
      </c>
      <c r="Z68" s="77">
        <v>20.100000000000001</v>
      </c>
      <c r="AA68" s="77">
        <v>1</v>
      </c>
      <c r="AB68" s="117" t="s">
        <v>26</v>
      </c>
      <c r="AC68" s="117">
        <v>0</v>
      </c>
      <c r="AD68" s="77">
        <v>99.3</v>
      </c>
      <c r="AE68" s="77">
        <v>3</v>
      </c>
      <c r="AF68" s="117" t="s">
        <v>75</v>
      </c>
      <c r="AG68" s="117">
        <v>10</v>
      </c>
      <c r="AH68" s="117" t="s">
        <v>70</v>
      </c>
      <c r="AI68" s="77">
        <v>10</v>
      </c>
      <c r="AJ68" s="118">
        <f t="shared" si="10"/>
        <v>63</v>
      </c>
      <c r="AK68" s="119">
        <f t="shared" si="11"/>
        <v>663688.80999999994</v>
      </c>
      <c r="AL68" s="56">
        <v>649751.34</v>
      </c>
      <c r="AM68" s="56">
        <v>13937.47</v>
      </c>
      <c r="AN68" s="119">
        <f t="shared" si="12"/>
        <v>180653.83000000002</v>
      </c>
      <c r="AO68" s="56">
        <v>144342.41</v>
      </c>
      <c r="AP68" s="56">
        <v>36311.42</v>
      </c>
      <c r="AQ68" s="119">
        <f t="shared" si="13"/>
        <v>844342.6399999999</v>
      </c>
      <c r="AR68" s="122">
        <f t="shared" si="14"/>
        <v>794093.75</v>
      </c>
      <c r="AS68" s="120">
        <f t="shared" si="15"/>
        <v>50248.89</v>
      </c>
      <c r="AT68" s="121">
        <v>44057.770833333336</v>
      </c>
      <c r="AU68" s="5">
        <f t="shared" si="17"/>
        <v>2.1000007518583899</v>
      </c>
      <c r="AV68" s="5">
        <f t="shared" si="16"/>
        <v>20.100000094102626</v>
      </c>
    </row>
    <row r="69" spans="1:48" s="35" customFormat="1" ht="99" customHeight="1" x14ac:dyDescent="0.25">
      <c r="A69" s="65">
        <v>64</v>
      </c>
      <c r="B69" s="51" t="s">
        <v>220</v>
      </c>
      <c r="C69" s="77" t="s">
        <v>50</v>
      </c>
      <c r="D69" s="51" t="s">
        <v>221</v>
      </c>
      <c r="E69" s="116">
        <v>44061</v>
      </c>
      <c r="F69" s="77">
        <v>1987</v>
      </c>
      <c r="G69" s="77">
        <v>5</v>
      </c>
      <c r="H69" s="77" t="s">
        <v>26</v>
      </c>
      <c r="I69" s="77">
        <v>0</v>
      </c>
      <c r="J69" s="77" t="s">
        <v>103</v>
      </c>
      <c r="K69" s="77">
        <v>5</v>
      </c>
      <c r="L69" s="77">
        <v>70.900000000000006</v>
      </c>
      <c r="M69" s="77">
        <v>6</v>
      </c>
      <c r="N69" s="77" t="s">
        <v>48</v>
      </c>
      <c r="O69" s="77">
        <v>3</v>
      </c>
      <c r="P69" s="77" t="s">
        <v>79</v>
      </c>
      <c r="Q69" s="77">
        <v>3</v>
      </c>
      <c r="R69" s="77" t="s">
        <v>29</v>
      </c>
      <c r="S69" s="77">
        <v>0</v>
      </c>
      <c r="T69" s="77">
        <v>297</v>
      </c>
      <c r="U69" s="77">
        <v>7</v>
      </c>
      <c r="V69" s="77" t="s">
        <v>74</v>
      </c>
      <c r="W69" s="77">
        <v>10</v>
      </c>
      <c r="X69" s="77">
        <v>2.1</v>
      </c>
      <c r="Y69" s="77">
        <v>0</v>
      </c>
      <c r="Z69" s="77">
        <v>20.100000000000001</v>
      </c>
      <c r="AA69" s="77">
        <v>1</v>
      </c>
      <c r="AB69" s="117" t="s">
        <v>26</v>
      </c>
      <c r="AC69" s="117">
        <v>0</v>
      </c>
      <c r="AD69" s="77">
        <v>97.2</v>
      </c>
      <c r="AE69" s="77">
        <v>3</v>
      </c>
      <c r="AF69" s="117" t="s">
        <v>75</v>
      </c>
      <c r="AG69" s="117">
        <v>10</v>
      </c>
      <c r="AH69" s="117" t="s">
        <v>70</v>
      </c>
      <c r="AI69" s="77">
        <v>10</v>
      </c>
      <c r="AJ69" s="118">
        <f t="shared" si="10"/>
        <v>63</v>
      </c>
      <c r="AK69" s="119">
        <f t="shared" si="11"/>
        <v>398514.04</v>
      </c>
      <c r="AL69" s="56">
        <v>390145.25</v>
      </c>
      <c r="AM69" s="56">
        <v>8368.7900000000009</v>
      </c>
      <c r="AN69" s="119">
        <f t="shared" si="12"/>
        <v>201791.96</v>
      </c>
      <c r="AO69" s="56">
        <v>161231.78</v>
      </c>
      <c r="AP69" s="56">
        <v>40560.18</v>
      </c>
      <c r="AQ69" s="119">
        <f t="shared" si="13"/>
        <v>600306</v>
      </c>
      <c r="AR69" s="122">
        <f t="shared" si="14"/>
        <v>551377.03</v>
      </c>
      <c r="AS69" s="120">
        <f t="shared" si="15"/>
        <v>48928.97</v>
      </c>
      <c r="AT69" s="121">
        <v>44057.774305555555</v>
      </c>
      <c r="AU69" s="5">
        <f t="shared" si="17"/>
        <v>2.0999987854882103</v>
      </c>
      <c r="AV69" s="5">
        <f t="shared" si="16"/>
        <v>20.099998037582868</v>
      </c>
    </row>
    <row r="70" spans="1:48" s="35" customFormat="1" ht="99" customHeight="1" x14ac:dyDescent="0.25">
      <c r="A70" s="65">
        <v>65</v>
      </c>
      <c r="B70" s="51" t="s">
        <v>54</v>
      </c>
      <c r="C70" s="77" t="s">
        <v>50</v>
      </c>
      <c r="D70" s="51" t="s">
        <v>47</v>
      </c>
      <c r="E70" s="116">
        <v>44038</v>
      </c>
      <c r="F70" s="77">
        <v>1987</v>
      </c>
      <c r="G70" s="77">
        <v>5</v>
      </c>
      <c r="H70" s="77" t="s">
        <v>26</v>
      </c>
      <c r="I70" s="77">
        <v>0</v>
      </c>
      <c r="J70" s="77" t="s">
        <v>103</v>
      </c>
      <c r="K70" s="77">
        <v>5</v>
      </c>
      <c r="L70" s="77">
        <v>68.11</v>
      </c>
      <c r="M70" s="77">
        <v>5</v>
      </c>
      <c r="N70" s="77" t="s">
        <v>48</v>
      </c>
      <c r="O70" s="77">
        <v>5</v>
      </c>
      <c r="P70" s="77" t="s">
        <v>79</v>
      </c>
      <c r="Q70" s="77">
        <v>3</v>
      </c>
      <c r="R70" s="77" t="s">
        <v>29</v>
      </c>
      <c r="S70" s="77">
        <v>0</v>
      </c>
      <c r="T70" s="77">
        <v>71</v>
      </c>
      <c r="U70" s="77">
        <v>3</v>
      </c>
      <c r="V70" s="77" t="s">
        <v>74</v>
      </c>
      <c r="W70" s="77">
        <v>10</v>
      </c>
      <c r="X70" s="117">
        <v>3.5</v>
      </c>
      <c r="Y70" s="117">
        <v>3</v>
      </c>
      <c r="Z70" s="117">
        <v>20.5</v>
      </c>
      <c r="AA70" s="117">
        <v>1</v>
      </c>
      <c r="AB70" s="117" t="s">
        <v>26</v>
      </c>
      <c r="AC70" s="117">
        <v>0</v>
      </c>
      <c r="AD70" s="77">
        <v>99.5</v>
      </c>
      <c r="AE70" s="77">
        <v>3</v>
      </c>
      <c r="AF70" s="117" t="s">
        <v>75</v>
      </c>
      <c r="AG70" s="117">
        <v>10</v>
      </c>
      <c r="AH70" s="117" t="s">
        <v>70</v>
      </c>
      <c r="AI70" s="77">
        <v>10</v>
      </c>
      <c r="AJ70" s="118">
        <f t="shared" ref="AJ70:AJ101" si="18">G70+I70+K70+M70+O70+Q70+S70+U70+W70+Y70+AA70+AC70+AE70+AG70+AI70</f>
        <v>63</v>
      </c>
      <c r="AK70" s="119">
        <f t="shared" ref="AK70:AK101" si="19">AL70+AM70</f>
        <v>271025.71000000002</v>
      </c>
      <c r="AL70" s="56">
        <v>261539.81</v>
      </c>
      <c r="AM70" s="56">
        <v>9485.9</v>
      </c>
      <c r="AN70" s="119">
        <f t="shared" ref="AN70:AN101" si="20">AO70+AP70</f>
        <v>1352216.4700000002</v>
      </c>
      <c r="AO70" s="56">
        <v>1075012.0900000001</v>
      </c>
      <c r="AP70" s="56">
        <v>277204.38</v>
      </c>
      <c r="AQ70" s="119">
        <f t="shared" ref="AQ70:AQ101" si="21">AK70+AN70</f>
        <v>1623242.1800000002</v>
      </c>
      <c r="AR70" s="122">
        <f t="shared" ref="AR70:AR101" si="22">AL70+AO70</f>
        <v>1336551.9000000001</v>
      </c>
      <c r="AS70" s="120">
        <f t="shared" ref="AS70:AS101" si="23">AM70+AP70</f>
        <v>286690.28000000003</v>
      </c>
      <c r="AT70" s="121">
        <v>44060.368055555555</v>
      </c>
      <c r="AU70" s="5">
        <f t="shared" si="17"/>
        <v>3.5000000553453021</v>
      </c>
      <c r="AV70" s="5">
        <f t="shared" si="16"/>
        <v>20.500000269927192</v>
      </c>
    </row>
    <row r="71" spans="1:48" s="35" customFormat="1" ht="99" customHeight="1" x14ac:dyDescent="0.25">
      <c r="A71" s="65">
        <v>66</v>
      </c>
      <c r="B71" s="62" t="s">
        <v>49</v>
      </c>
      <c r="C71" s="62" t="s">
        <v>64</v>
      </c>
      <c r="D71" s="62" t="s">
        <v>25</v>
      </c>
      <c r="E71" s="67">
        <v>44050</v>
      </c>
      <c r="F71" s="62">
        <v>1972</v>
      </c>
      <c r="G71" s="62">
        <v>6</v>
      </c>
      <c r="H71" s="62" t="s">
        <v>32</v>
      </c>
      <c r="I71" s="62">
        <v>0</v>
      </c>
      <c r="J71" s="62" t="s">
        <v>103</v>
      </c>
      <c r="K71" s="62">
        <v>5</v>
      </c>
      <c r="L71" s="62">
        <v>78.430000000000007</v>
      </c>
      <c r="M71" s="62">
        <v>6</v>
      </c>
      <c r="N71" s="62" t="s">
        <v>38</v>
      </c>
      <c r="O71" s="62">
        <v>2</v>
      </c>
      <c r="P71" s="62" t="s">
        <v>79</v>
      </c>
      <c r="Q71" s="62">
        <v>3</v>
      </c>
      <c r="R71" s="62" t="s">
        <v>29</v>
      </c>
      <c r="S71" s="62">
        <v>0</v>
      </c>
      <c r="T71" s="62">
        <v>144</v>
      </c>
      <c r="U71" s="62">
        <v>4</v>
      </c>
      <c r="V71" s="62" t="s">
        <v>80</v>
      </c>
      <c r="W71" s="62">
        <v>10</v>
      </c>
      <c r="X71" s="62">
        <v>3.5</v>
      </c>
      <c r="Y71" s="62">
        <v>3</v>
      </c>
      <c r="Z71" s="62">
        <v>20.5</v>
      </c>
      <c r="AA71" s="62">
        <v>1</v>
      </c>
      <c r="AB71" s="62" t="s">
        <v>81</v>
      </c>
      <c r="AC71" s="62">
        <v>0</v>
      </c>
      <c r="AD71" s="62">
        <v>97.2</v>
      </c>
      <c r="AE71" s="62">
        <v>3</v>
      </c>
      <c r="AF71" s="62" t="s">
        <v>75</v>
      </c>
      <c r="AG71" s="62">
        <v>10</v>
      </c>
      <c r="AH71" s="62" t="s">
        <v>70</v>
      </c>
      <c r="AI71" s="62">
        <v>10</v>
      </c>
      <c r="AJ71" s="85">
        <f t="shared" si="18"/>
        <v>63</v>
      </c>
      <c r="AK71" s="86">
        <f t="shared" si="19"/>
        <v>1050931.6600000001</v>
      </c>
      <c r="AL71" s="87">
        <v>1014149.05</v>
      </c>
      <c r="AM71" s="87">
        <v>36782.61</v>
      </c>
      <c r="AN71" s="86">
        <f t="shared" si="20"/>
        <v>2490528.2599999998</v>
      </c>
      <c r="AO71" s="87">
        <v>1979969.97</v>
      </c>
      <c r="AP71" s="87">
        <v>510558.29</v>
      </c>
      <c r="AQ71" s="87">
        <f t="shared" si="21"/>
        <v>3541459.92</v>
      </c>
      <c r="AR71" s="122">
        <f t="shared" si="22"/>
        <v>2994119.02</v>
      </c>
      <c r="AS71" s="87">
        <f t="shared" si="23"/>
        <v>547340.9</v>
      </c>
      <c r="AT71" s="88">
        <v>44060.375</v>
      </c>
      <c r="AU71" s="15">
        <f t="shared" si="17"/>
        <v>3.5000001807919645</v>
      </c>
      <c r="AV71" s="15">
        <f t="shared" si="16"/>
        <v>20.499999867497991</v>
      </c>
    </row>
    <row r="72" spans="1:48" s="35" customFormat="1" ht="99" customHeight="1" x14ac:dyDescent="0.25">
      <c r="A72" s="65">
        <v>67</v>
      </c>
      <c r="B72" s="62" t="s">
        <v>90</v>
      </c>
      <c r="C72" s="62" t="s">
        <v>46</v>
      </c>
      <c r="D72" s="62" t="s">
        <v>25</v>
      </c>
      <c r="E72" s="67">
        <v>44058</v>
      </c>
      <c r="F72" s="62">
        <v>2006</v>
      </c>
      <c r="G72" s="62">
        <v>1</v>
      </c>
      <c r="H72" s="62" t="s">
        <v>32</v>
      </c>
      <c r="I72" s="62">
        <v>0</v>
      </c>
      <c r="J72" s="62" t="s">
        <v>103</v>
      </c>
      <c r="K72" s="62">
        <v>5</v>
      </c>
      <c r="L72" s="62">
        <v>67</v>
      </c>
      <c r="M72" s="62">
        <v>5</v>
      </c>
      <c r="N72" s="62" t="s">
        <v>38</v>
      </c>
      <c r="O72" s="62">
        <v>5</v>
      </c>
      <c r="P72" s="62" t="s">
        <v>79</v>
      </c>
      <c r="Q72" s="62">
        <v>3</v>
      </c>
      <c r="R72" s="62" t="s">
        <v>29</v>
      </c>
      <c r="S72" s="62">
        <v>0</v>
      </c>
      <c r="T72" s="69">
        <v>254</v>
      </c>
      <c r="U72" s="62">
        <v>7</v>
      </c>
      <c r="V72" s="62" t="s">
        <v>80</v>
      </c>
      <c r="W72" s="62">
        <v>10</v>
      </c>
      <c r="X72" s="62">
        <v>3.5</v>
      </c>
      <c r="Y72" s="62">
        <v>3</v>
      </c>
      <c r="Z72" s="62">
        <v>20.5</v>
      </c>
      <c r="AA72" s="62">
        <v>1</v>
      </c>
      <c r="AB72" s="62" t="s">
        <v>81</v>
      </c>
      <c r="AC72" s="62">
        <v>0</v>
      </c>
      <c r="AD72" s="62">
        <v>94.89</v>
      </c>
      <c r="AE72" s="62">
        <v>3</v>
      </c>
      <c r="AF72" s="62" t="s">
        <v>75</v>
      </c>
      <c r="AG72" s="62">
        <v>10</v>
      </c>
      <c r="AH72" s="62" t="s">
        <v>70</v>
      </c>
      <c r="AI72" s="62">
        <v>10</v>
      </c>
      <c r="AJ72" s="85">
        <f t="shared" si="18"/>
        <v>63</v>
      </c>
      <c r="AK72" s="86">
        <f t="shared" si="19"/>
        <v>2895200.36</v>
      </c>
      <c r="AL72" s="87">
        <v>2793868.35</v>
      </c>
      <c r="AM72" s="87">
        <v>101332.01</v>
      </c>
      <c r="AN72" s="86">
        <f t="shared" si="20"/>
        <v>4258002.96</v>
      </c>
      <c r="AO72" s="87">
        <v>3385112.35</v>
      </c>
      <c r="AP72" s="87">
        <v>872890.61</v>
      </c>
      <c r="AQ72" s="87">
        <f t="shared" si="21"/>
        <v>7153203.3200000003</v>
      </c>
      <c r="AR72" s="122">
        <f t="shared" si="22"/>
        <v>6178980.7000000002</v>
      </c>
      <c r="AS72" s="87">
        <f t="shared" si="23"/>
        <v>974222.62</v>
      </c>
      <c r="AT72" s="88">
        <v>44060.375</v>
      </c>
      <c r="AU72" s="15">
        <f t="shared" si="17"/>
        <v>3.4999999101961978</v>
      </c>
      <c r="AV72" s="15">
        <f t="shared" si="16"/>
        <v>20.500000075152602</v>
      </c>
    </row>
    <row r="73" spans="1:48" s="35" customFormat="1" ht="99" customHeight="1" x14ac:dyDescent="0.25">
      <c r="A73" s="65">
        <v>68</v>
      </c>
      <c r="B73" s="62" t="s">
        <v>89</v>
      </c>
      <c r="C73" s="62" t="s">
        <v>46</v>
      </c>
      <c r="D73" s="62" t="s">
        <v>25</v>
      </c>
      <c r="E73" s="67">
        <v>44058</v>
      </c>
      <c r="F73" s="62">
        <v>2007</v>
      </c>
      <c r="G73" s="62">
        <v>1</v>
      </c>
      <c r="H73" s="62" t="s">
        <v>32</v>
      </c>
      <c r="I73" s="62">
        <v>0</v>
      </c>
      <c r="J73" s="62" t="s">
        <v>103</v>
      </c>
      <c r="K73" s="62">
        <v>5</v>
      </c>
      <c r="L73" s="62">
        <v>67</v>
      </c>
      <c r="M73" s="62">
        <v>5</v>
      </c>
      <c r="N73" s="62" t="s">
        <v>38</v>
      </c>
      <c r="O73" s="62">
        <v>5</v>
      </c>
      <c r="P73" s="62" t="s">
        <v>79</v>
      </c>
      <c r="Q73" s="62">
        <v>3</v>
      </c>
      <c r="R73" s="62" t="s">
        <v>29</v>
      </c>
      <c r="S73" s="62">
        <v>0</v>
      </c>
      <c r="T73" s="68">
        <v>297</v>
      </c>
      <c r="U73" s="62">
        <v>7</v>
      </c>
      <c r="V73" s="62" t="s">
        <v>80</v>
      </c>
      <c r="W73" s="62">
        <v>10</v>
      </c>
      <c r="X73" s="62">
        <v>3.5</v>
      </c>
      <c r="Y73" s="62">
        <v>3</v>
      </c>
      <c r="Z73" s="62">
        <v>20.5</v>
      </c>
      <c r="AA73" s="62">
        <v>1</v>
      </c>
      <c r="AB73" s="62" t="s">
        <v>81</v>
      </c>
      <c r="AC73" s="62">
        <v>0</v>
      </c>
      <c r="AD73" s="62">
        <v>98.78</v>
      </c>
      <c r="AE73" s="62">
        <v>3</v>
      </c>
      <c r="AF73" s="62" t="s">
        <v>75</v>
      </c>
      <c r="AG73" s="62">
        <v>10</v>
      </c>
      <c r="AH73" s="62" t="s">
        <v>70</v>
      </c>
      <c r="AI73" s="62">
        <v>10</v>
      </c>
      <c r="AJ73" s="85">
        <f t="shared" si="18"/>
        <v>63</v>
      </c>
      <c r="AK73" s="86">
        <f t="shared" si="19"/>
        <v>1965305.23</v>
      </c>
      <c r="AL73" s="87">
        <v>1896519.55</v>
      </c>
      <c r="AM73" s="87">
        <v>68785.679999999993</v>
      </c>
      <c r="AN73" s="86">
        <f t="shared" si="20"/>
        <v>2362400.39</v>
      </c>
      <c r="AO73" s="87">
        <v>1878108.31</v>
      </c>
      <c r="AP73" s="87">
        <v>484292.08</v>
      </c>
      <c r="AQ73" s="87">
        <f t="shared" si="21"/>
        <v>4327705.62</v>
      </c>
      <c r="AR73" s="122">
        <f t="shared" si="22"/>
        <v>3774627.8600000003</v>
      </c>
      <c r="AS73" s="87">
        <f t="shared" si="23"/>
        <v>553077.76000000001</v>
      </c>
      <c r="AT73" s="88">
        <v>44061.375</v>
      </c>
      <c r="AU73" s="15">
        <f t="shared" si="17"/>
        <v>3.4999998448078209</v>
      </c>
      <c r="AV73" s="15">
        <f t="shared" si="16"/>
        <v>20.500000002116494</v>
      </c>
    </row>
    <row r="74" spans="1:48" s="35" customFormat="1" ht="99" customHeight="1" x14ac:dyDescent="0.25">
      <c r="A74" s="65">
        <v>69</v>
      </c>
      <c r="B74" s="91" t="s">
        <v>107</v>
      </c>
      <c r="C74" s="91" t="s">
        <v>1</v>
      </c>
      <c r="D74" s="91" t="s">
        <v>108</v>
      </c>
      <c r="E74" s="92">
        <v>44061</v>
      </c>
      <c r="F74" s="91">
        <v>2002</v>
      </c>
      <c r="G74" s="91">
        <v>3</v>
      </c>
      <c r="H74" s="91" t="s">
        <v>105</v>
      </c>
      <c r="I74" s="91">
        <v>0</v>
      </c>
      <c r="J74" s="91" t="s">
        <v>106</v>
      </c>
      <c r="K74" s="91">
        <v>5</v>
      </c>
      <c r="L74" s="93">
        <v>81.400000000000006</v>
      </c>
      <c r="M74" s="91">
        <v>7</v>
      </c>
      <c r="N74" s="91" t="s">
        <v>38</v>
      </c>
      <c r="O74" s="91">
        <v>6</v>
      </c>
      <c r="P74" s="91" t="s">
        <v>73</v>
      </c>
      <c r="Q74" s="91">
        <v>0</v>
      </c>
      <c r="R74" s="91" t="s">
        <v>28</v>
      </c>
      <c r="S74" s="91">
        <v>3</v>
      </c>
      <c r="T74" s="91">
        <v>31</v>
      </c>
      <c r="U74" s="91">
        <v>2</v>
      </c>
      <c r="V74" s="91" t="s">
        <v>74</v>
      </c>
      <c r="W74" s="91">
        <v>10</v>
      </c>
      <c r="X74" s="93">
        <v>3.1</v>
      </c>
      <c r="Y74" s="93">
        <v>3</v>
      </c>
      <c r="Z74" s="93">
        <v>20.100000000000001</v>
      </c>
      <c r="AA74" s="93">
        <v>1</v>
      </c>
      <c r="AB74" s="93" t="s">
        <v>26</v>
      </c>
      <c r="AC74" s="93">
        <v>0</v>
      </c>
      <c r="AD74" s="93">
        <v>95.6</v>
      </c>
      <c r="AE74" s="91">
        <v>3</v>
      </c>
      <c r="AF74" s="93" t="s">
        <v>75</v>
      </c>
      <c r="AG74" s="66">
        <v>10</v>
      </c>
      <c r="AH74" s="93" t="s">
        <v>70</v>
      </c>
      <c r="AI74" s="91">
        <v>10</v>
      </c>
      <c r="AJ74" s="113">
        <f t="shared" si="18"/>
        <v>63</v>
      </c>
      <c r="AK74" s="94">
        <f t="shared" si="19"/>
        <v>3784600.4299999997</v>
      </c>
      <c r="AL74" s="95">
        <v>3667277.82</v>
      </c>
      <c r="AM74" s="95">
        <v>117322.61</v>
      </c>
      <c r="AN74" s="94">
        <f t="shared" si="20"/>
        <v>400693.88</v>
      </c>
      <c r="AO74" s="95">
        <v>320154.40999999997</v>
      </c>
      <c r="AP74" s="95">
        <v>80539.47</v>
      </c>
      <c r="AQ74" s="95">
        <f t="shared" si="21"/>
        <v>4185294.3099999996</v>
      </c>
      <c r="AR74" s="122">
        <f t="shared" si="22"/>
        <v>3987432.23</v>
      </c>
      <c r="AS74" s="95">
        <f t="shared" si="23"/>
        <v>197862.08000000002</v>
      </c>
      <c r="AT74" s="96">
        <v>44061.378472222219</v>
      </c>
      <c r="AU74" s="24">
        <f t="shared" si="17"/>
        <v>3.0999999120118478</v>
      </c>
      <c r="AV74" s="24">
        <f t="shared" si="16"/>
        <v>20.100000029948049</v>
      </c>
    </row>
    <row r="75" spans="1:48" s="35" customFormat="1" ht="99" customHeight="1" x14ac:dyDescent="0.25">
      <c r="A75" s="65">
        <v>70</v>
      </c>
      <c r="B75" s="79" t="s">
        <v>234</v>
      </c>
      <c r="C75" s="79" t="s">
        <v>2</v>
      </c>
      <c r="D75" s="79" t="s">
        <v>170</v>
      </c>
      <c r="E75" s="80">
        <v>44055</v>
      </c>
      <c r="F75" s="79">
        <v>1958</v>
      </c>
      <c r="G75" s="79">
        <v>6</v>
      </c>
      <c r="H75" s="79" t="s">
        <v>32</v>
      </c>
      <c r="I75" s="79">
        <v>0</v>
      </c>
      <c r="J75" s="79" t="s">
        <v>103</v>
      </c>
      <c r="K75" s="79">
        <v>0</v>
      </c>
      <c r="L75" s="81">
        <v>74.5</v>
      </c>
      <c r="M75" s="79">
        <v>6</v>
      </c>
      <c r="N75" s="79" t="s">
        <v>38</v>
      </c>
      <c r="O75" s="79">
        <v>4</v>
      </c>
      <c r="P75" s="79" t="s">
        <v>73</v>
      </c>
      <c r="Q75" s="79">
        <v>3</v>
      </c>
      <c r="R75" s="79" t="s">
        <v>29</v>
      </c>
      <c r="S75" s="79">
        <v>0</v>
      </c>
      <c r="T75" s="79">
        <v>250</v>
      </c>
      <c r="U75" s="79">
        <v>7</v>
      </c>
      <c r="V75" s="79" t="s">
        <v>74</v>
      </c>
      <c r="W75" s="79">
        <v>10</v>
      </c>
      <c r="X75" s="81">
        <v>3</v>
      </c>
      <c r="Y75" s="81">
        <v>3</v>
      </c>
      <c r="Z75" s="81">
        <v>21</v>
      </c>
      <c r="AA75" s="81">
        <v>1</v>
      </c>
      <c r="AB75" s="81" t="s">
        <v>32</v>
      </c>
      <c r="AC75" s="81">
        <v>0</v>
      </c>
      <c r="AD75" s="81">
        <v>98</v>
      </c>
      <c r="AE75" s="79">
        <v>3</v>
      </c>
      <c r="AF75" s="81" t="s">
        <v>75</v>
      </c>
      <c r="AG75" s="39">
        <v>10</v>
      </c>
      <c r="AH75" s="81" t="s">
        <v>70</v>
      </c>
      <c r="AI75" s="79">
        <v>10</v>
      </c>
      <c r="AJ75" s="85">
        <f t="shared" si="18"/>
        <v>63</v>
      </c>
      <c r="AK75" s="86">
        <f t="shared" si="19"/>
        <v>802006.79999999993</v>
      </c>
      <c r="AL75" s="36">
        <v>777946.6</v>
      </c>
      <c r="AM75" s="36">
        <v>24060.2</v>
      </c>
      <c r="AN75" s="100">
        <f t="shared" si="20"/>
        <v>771498.16</v>
      </c>
      <c r="AO75" s="38">
        <v>609483.55000000005</v>
      </c>
      <c r="AP75" s="38">
        <v>162014.60999999999</v>
      </c>
      <c r="AQ75" s="87">
        <f t="shared" si="21"/>
        <v>1573504.96</v>
      </c>
      <c r="AR75" s="122">
        <f t="shared" si="22"/>
        <v>1387430.15</v>
      </c>
      <c r="AS75" s="87">
        <f t="shared" si="23"/>
        <v>186074.81</v>
      </c>
      <c r="AT75" s="84">
        <v>44062.416666666664</v>
      </c>
      <c r="AU75" s="15">
        <f t="shared" si="17"/>
        <v>2.999999501251112</v>
      </c>
      <c r="AV75" s="15">
        <f t="shared" si="16"/>
        <v>20.999999533375423</v>
      </c>
    </row>
    <row r="76" spans="1:48" s="35" customFormat="1" ht="99" customHeight="1" x14ac:dyDescent="0.25">
      <c r="A76" s="65">
        <v>71</v>
      </c>
      <c r="B76" s="25" t="s">
        <v>132</v>
      </c>
      <c r="C76" s="25" t="s">
        <v>31</v>
      </c>
      <c r="D76" s="25" t="s">
        <v>133</v>
      </c>
      <c r="E76" s="26">
        <v>44012</v>
      </c>
      <c r="F76" s="25">
        <v>1962</v>
      </c>
      <c r="G76" s="25">
        <v>6</v>
      </c>
      <c r="H76" s="25" t="s">
        <v>117</v>
      </c>
      <c r="I76" s="25">
        <v>2</v>
      </c>
      <c r="J76" s="25" t="s">
        <v>103</v>
      </c>
      <c r="K76" s="25">
        <v>5</v>
      </c>
      <c r="L76" s="25">
        <v>70.180000000000007</v>
      </c>
      <c r="M76" s="25">
        <v>6</v>
      </c>
      <c r="N76" s="89" t="s">
        <v>128</v>
      </c>
      <c r="O76" s="25">
        <v>8</v>
      </c>
      <c r="P76" s="89" t="s">
        <v>79</v>
      </c>
      <c r="Q76" s="25">
        <v>3</v>
      </c>
      <c r="R76" s="89" t="s">
        <v>29</v>
      </c>
      <c r="S76" s="25">
        <v>0</v>
      </c>
      <c r="T76" s="25">
        <v>60</v>
      </c>
      <c r="U76" s="25">
        <v>3</v>
      </c>
      <c r="V76" s="89" t="s">
        <v>74</v>
      </c>
      <c r="W76" s="25">
        <v>10</v>
      </c>
      <c r="X76" s="25">
        <v>2</v>
      </c>
      <c r="Y76" s="25">
        <v>0</v>
      </c>
      <c r="Z76" s="25">
        <v>20</v>
      </c>
      <c r="AA76" s="25">
        <v>0</v>
      </c>
      <c r="AB76" s="25" t="s">
        <v>26</v>
      </c>
      <c r="AC76" s="25">
        <v>0</v>
      </c>
      <c r="AD76" s="25">
        <v>85.02</v>
      </c>
      <c r="AE76" s="25">
        <v>0</v>
      </c>
      <c r="AF76" s="90" t="s">
        <v>75</v>
      </c>
      <c r="AG76" s="25">
        <v>10</v>
      </c>
      <c r="AH76" s="90" t="s">
        <v>70</v>
      </c>
      <c r="AI76" s="25">
        <v>10</v>
      </c>
      <c r="AJ76" s="114">
        <f t="shared" si="18"/>
        <v>63</v>
      </c>
      <c r="AK76" s="97">
        <f t="shared" si="19"/>
        <v>1466698.97</v>
      </c>
      <c r="AL76" s="32">
        <v>1437364.99</v>
      </c>
      <c r="AM76" s="32">
        <v>29333.98</v>
      </c>
      <c r="AN76" s="97">
        <f t="shared" si="20"/>
        <v>966862.32</v>
      </c>
      <c r="AO76" s="32">
        <v>773489.86</v>
      </c>
      <c r="AP76" s="32">
        <v>193372.46</v>
      </c>
      <c r="AQ76" s="98">
        <f t="shared" si="21"/>
        <v>2433561.29</v>
      </c>
      <c r="AR76" s="122">
        <f t="shared" si="22"/>
        <v>2210854.85</v>
      </c>
      <c r="AS76" s="98">
        <f t="shared" si="23"/>
        <v>222706.44</v>
      </c>
      <c r="AT76" s="125">
        <v>44063.375</v>
      </c>
      <c r="AU76" s="31">
        <f t="shared" si="17"/>
        <v>2.0000000409081902</v>
      </c>
      <c r="AV76" s="31">
        <f t="shared" si="16"/>
        <v>19.999999586290631</v>
      </c>
    </row>
    <row r="77" spans="1:48" s="35" customFormat="1" ht="99" customHeight="1" x14ac:dyDescent="0.25">
      <c r="A77" s="65">
        <v>72</v>
      </c>
      <c r="B77" s="40" t="s">
        <v>174</v>
      </c>
      <c r="C77" s="40" t="s">
        <v>34</v>
      </c>
      <c r="D77" s="40" t="s">
        <v>25</v>
      </c>
      <c r="E77" s="40" t="s">
        <v>175</v>
      </c>
      <c r="F77" s="40">
        <v>1958</v>
      </c>
      <c r="G77" s="40">
        <v>6</v>
      </c>
      <c r="H77" s="40" t="s">
        <v>26</v>
      </c>
      <c r="I77" s="40">
        <v>0</v>
      </c>
      <c r="J77" s="40" t="s">
        <v>106</v>
      </c>
      <c r="K77" s="40">
        <v>5</v>
      </c>
      <c r="L77" s="40">
        <v>68.959999999999994</v>
      </c>
      <c r="M77" s="40">
        <v>5</v>
      </c>
      <c r="N77" s="40" t="s">
        <v>62</v>
      </c>
      <c r="O77" s="40">
        <v>10</v>
      </c>
      <c r="P77" s="40" t="s">
        <v>79</v>
      </c>
      <c r="Q77" s="40">
        <v>3</v>
      </c>
      <c r="R77" s="40" t="s">
        <v>29</v>
      </c>
      <c r="S77" s="40">
        <v>0</v>
      </c>
      <c r="T77" s="40">
        <v>56</v>
      </c>
      <c r="U77" s="40">
        <v>3</v>
      </c>
      <c r="V77" s="40" t="s">
        <v>176</v>
      </c>
      <c r="W77" s="40">
        <v>10</v>
      </c>
      <c r="X77" s="40" t="s">
        <v>26</v>
      </c>
      <c r="Y77" s="40">
        <v>0</v>
      </c>
      <c r="Z77" s="40">
        <v>20.5</v>
      </c>
      <c r="AA77" s="40">
        <v>1</v>
      </c>
      <c r="AB77" s="40" t="s">
        <v>26</v>
      </c>
      <c r="AC77" s="40">
        <v>0</v>
      </c>
      <c r="AD77" s="40">
        <v>75.400000000000006</v>
      </c>
      <c r="AE77" s="40">
        <v>0</v>
      </c>
      <c r="AF77" s="40" t="s">
        <v>177</v>
      </c>
      <c r="AG77" s="40">
        <v>10</v>
      </c>
      <c r="AH77" s="101" t="s">
        <v>70</v>
      </c>
      <c r="AI77" s="40">
        <v>10</v>
      </c>
      <c r="AJ77" s="102">
        <f t="shared" si="18"/>
        <v>63</v>
      </c>
      <c r="AK77" s="103">
        <f t="shared" si="19"/>
        <v>0</v>
      </c>
      <c r="AL77" s="41">
        <v>0</v>
      </c>
      <c r="AM77" s="41">
        <v>0</v>
      </c>
      <c r="AN77" s="103">
        <f t="shared" si="20"/>
        <v>1473447.64</v>
      </c>
      <c r="AO77" s="42">
        <v>1171390.8799999999</v>
      </c>
      <c r="AP77" s="42">
        <v>302056.76</v>
      </c>
      <c r="AQ77" s="104">
        <f t="shared" si="21"/>
        <v>1473447.64</v>
      </c>
      <c r="AR77" s="123">
        <f t="shared" si="22"/>
        <v>1171390.8799999999</v>
      </c>
      <c r="AS77" s="104">
        <f t="shared" si="23"/>
        <v>302056.76</v>
      </c>
      <c r="AT77" s="70">
        <v>44063.375</v>
      </c>
      <c r="AU77" s="43">
        <v>0</v>
      </c>
      <c r="AV77" s="43">
        <f t="shared" si="16"/>
        <v>20.499999579218166</v>
      </c>
    </row>
    <row r="78" spans="1:48" s="35" customFormat="1" ht="99" customHeight="1" x14ac:dyDescent="0.25">
      <c r="A78" s="65">
        <v>73</v>
      </c>
      <c r="B78" s="79" t="s">
        <v>136</v>
      </c>
      <c r="C78" s="79" t="s">
        <v>2</v>
      </c>
      <c r="D78" s="79" t="s">
        <v>25</v>
      </c>
      <c r="E78" s="80">
        <v>44051</v>
      </c>
      <c r="F78" s="79">
        <v>1973</v>
      </c>
      <c r="G78" s="79">
        <v>6</v>
      </c>
      <c r="H78" s="79" t="s">
        <v>32</v>
      </c>
      <c r="I78" s="79">
        <v>0</v>
      </c>
      <c r="J78" s="79" t="s">
        <v>103</v>
      </c>
      <c r="K78" s="79">
        <v>0</v>
      </c>
      <c r="L78" s="81">
        <v>75.38</v>
      </c>
      <c r="M78" s="79">
        <v>6</v>
      </c>
      <c r="N78" s="79" t="s">
        <v>38</v>
      </c>
      <c r="O78" s="79">
        <v>5</v>
      </c>
      <c r="P78" s="79" t="s">
        <v>79</v>
      </c>
      <c r="Q78" s="79">
        <v>3</v>
      </c>
      <c r="R78" s="79" t="s">
        <v>29</v>
      </c>
      <c r="S78" s="79">
        <v>0</v>
      </c>
      <c r="T78" s="79">
        <v>200</v>
      </c>
      <c r="U78" s="79">
        <v>7</v>
      </c>
      <c r="V78" s="79" t="s">
        <v>74</v>
      </c>
      <c r="W78" s="79">
        <v>10</v>
      </c>
      <c r="X78" s="99">
        <v>3.5</v>
      </c>
      <c r="Y78" s="81">
        <v>3</v>
      </c>
      <c r="Z78" s="81">
        <v>20.5</v>
      </c>
      <c r="AA78" s="81">
        <v>1</v>
      </c>
      <c r="AB78" s="81" t="s">
        <v>32</v>
      </c>
      <c r="AC78" s="81">
        <v>0</v>
      </c>
      <c r="AD78" s="81">
        <v>97</v>
      </c>
      <c r="AE78" s="79">
        <v>2</v>
      </c>
      <c r="AF78" s="81" t="s">
        <v>75</v>
      </c>
      <c r="AG78" s="39">
        <v>10</v>
      </c>
      <c r="AH78" s="81" t="s">
        <v>70</v>
      </c>
      <c r="AI78" s="79">
        <v>10</v>
      </c>
      <c r="AJ78" s="85">
        <f t="shared" si="18"/>
        <v>63</v>
      </c>
      <c r="AK78" s="86">
        <f t="shared" si="19"/>
        <v>466227.07</v>
      </c>
      <c r="AL78" s="36">
        <v>449909.12</v>
      </c>
      <c r="AM78" s="36">
        <v>16317.95</v>
      </c>
      <c r="AN78" s="100">
        <f t="shared" si="20"/>
        <v>520547.3</v>
      </c>
      <c r="AO78" s="38">
        <v>413835.1</v>
      </c>
      <c r="AP78" s="38">
        <v>106712.2</v>
      </c>
      <c r="AQ78" s="87">
        <f t="shared" si="21"/>
        <v>986774.37</v>
      </c>
      <c r="AR78" s="122">
        <f t="shared" si="22"/>
        <v>863744.22</v>
      </c>
      <c r="AS78" s="87">
        <f t="shared" si="23"/>
        <v>123030.15</v>
      </c>
      <c r="AT78" s="84">
        <v>44063.395833333336</v>
      </c>
      <c r="AU78" s="15">
        <f t="shared" ref="AU78:AU116" si="24">AM78/AK78*100</f>
        <v>3.5000005469437885</v>
      </c>
      <c r="AV78" s="15">
        <f t="shared" si="16"/>
        <v>20.500000672369254</v>
      </c>
    </row>
    <row r="79" spans="1:48" s="35" customFormat="1" ht="99" customHeight="1" x14ac:dyDescent="0.25">
      <c r="A79" s="65">
        <v>74</v>
      </c>
      <c r="B79" s="79" t="s">
        <v>141</v>
      </c>
      <c r="C79" s="79" t="s">
        <v>2</v>
      </c>
      <c r="D79" s="79" t="s">
        <v>25</v>
      </c>
      <c r="E79" s="80">
        <v>44049</v>
      </c>
      <c r="F79" s="79">
        <v>1977</v>
      </c>
      <c r="G79" s="79">
        <v>6</v>
      </c>
      <c r="H79" s="79" t="s">
        <v>32</v>
      </c>
      <c r="I79" s="79">
        <v>0</v>
      </c>
      <c r="J79" s="79" t="s">
        <v>103</v>
      </c>
      <c r="K79" s="79">
        <v>0</v>
      </c>
      <c r="L79" s="81">
        <v>75.53</v>
      </c>
      <c r="M79" s="79">
        <v>6</v>
      </c>
      <c r="N79" s="79" t="s">
        <v>38</v>
      </c>
      <c r="O79" s="79">
        <v>5</v>
      </c>
      <c r="P79" s="79" t="s">
        <v>79</v>
      </c>
      <c r="Q79" s="79">
        <v>3</v>
      </c>
      <c r="R79" s="79" t="s">
        <v>29</v>
      </c>
      <c r="S79" s="79">
        <v>0</v>
      </c>
      <c r="T79" s="79">
        <v>400</v>
      </c>
      <c r="U79" s="79">
        <v>7</v>
      </c>
      <c r="V79" s="79" t="s">
        <v>74</v>
      </c>
      <c r="W79" s="79">
        <v>10</v>
      </c>
      <c r="X79" s="81">
        <v>3.5</v>
      </c>
      <c r="Y79" s="81">
        <v>3</v>
      </c>
      <c r="Z79" s="81">
        <v>20.5</v>
      </c>
      <c r="AA79" s="81">
        <v>1</v>
      </c>
      <c r="AB79" s="81" t="s">
        <v>32</v>
      </c>
      <c r="AC79" s="81">
        <v>0</v>
      </c>
      <c r="AD79" s="81">
        <v>98</v>
      </c>
      <c r="AE79" s="79">
        <v>2</v>
      </c>
      <c r="AF79" s="81" t="s">
        <v>75</v>
      </c>
      <c r="AG79" s="39">
        <v>10</v>
      </c>
      <c r="AH79" s="81" t="s">
        <v>70</v>
      </c>
      <c r="AI79" s="79">
        <v>10</v>
      </c>
      <c r="AJ79" s="78">
        <f t="shared" si="18"/>
        <v>63</v>
      </c>
      <c r="AK79" s="83">
        <f t="shared" si="19"/>
        <v>657703.26</v>
      </c>
      <c r="AL79" s="36">
        <v>634683.65</v>
      </c>
      <c r="AM79" s="36">
        <v>23019.61</v>
      </c>
      <c r="AN79" s="126">
        <f t="shared" si="20"/>
        <v>471253.18000000005</v>
      </c>
      <c r="AO79" s="38">
        <v>374646.28</v>
      </c>
      <c r="AP79" s="38">
        <v>96606.9</v>
      </c>
      <c r="AQ79" s="82">
        <f t="shared" si="21"/>
        <v>1128956.44</v>
      </c>
      <c r="AR79" s="122">
        <f t="shared" si="22"/>
        <v>1009329.93</v>
      </c>
      <c r="AS79" s="82">
        <f t="shared" si="23"/>
        <v>119626.51</v>
      </c>
      <c r="AT79" s="84">
        <v>44063.395833333336</v>
      </c>
      <c r="AU79" s="64">
        <f t="shared" si="24"/>
        <v>3.4999993766185686</v>
      </c>
      <c r="AV79" s="64">
        <f t="shared" si="16"/>
        <v>20.499999596819691</v>
      </c>
    </row>
    <row r="80" spans="1:48" s="35" customFormat="1" ht="117" customHeight="1" x14ac:dyDescent="0.25">
      <c r="A80" s="65">
        <v>75</v>
      </c>
      <c r="B80" s="79" t="s">
        <v>153</v>
      </c>
      <c r="C80" s="79" t="s">
        <v>2</v>
      </c>
      <c r="D80" s="79" t="s">
        <v>25</v>
      </c>
      <c r="E80" s="80">
        <v>44051</v>
      </c>
      <c r="F80" s="79">
        <v>1964</v>
      </c>
      <c r="G80" s="79">
        <v>6</v>
      </c>
      <c r="H80" s="79" t="s">
        <v>32</v>
      </c>
      <c r="I80" s="79">
        <v>0</v>
      </c>
      <c r="J80" s="79" t="s">
        <v>103</v>
      </c>
      <c r="K80" s="79">
        <v>0</v>
      </c>
      <c r="L80" s="81">
        <v>81.38</v>
      </c>
      <c r="M80" s="79">
        <v>7</v>
      </c>
      <c r="N80" s="79" t="s">
        <v>38</v>
      </c>
      <c r="O80" s="79">
        <v>4</v>
      </c>
      <c r="P80" s="79" t="s">
        <v>79</v>
      </c>
      <c r="Q80" s="79">
        <v>3</v>
      </c>
      <c r="R80" s="79" t="s">
        <v>29</v>
      </c>
      <c r="S80" s="79">
        <v>0</v>
      </c>
      <c r="T80" s="79">
        <v>350</v>
      </c>
      <c r="U80" s="79">
        <v>7</v>
      </c>
      <c r="V80" s="79" t="s">
        <v>74</v>
      </c>
      <c r="W80" s="79">
        <v>10</v>
      </c>
      <c r="X80" s="81">
        <v>3.5</v>
      </c>
      <c r="Y80" s="81">
        <v>3</v>
      </c>
      <c r="Z80" s="81">
        <v>20.5</v>
      </c>
      <c r="AA80" s="81">
        <v>1</v>
      </c>
      <c r="AB80" s="81" t="s">
        <v>32</v>
      </c>
      <c r="AC80" s="81">
        <v>0</v>
      </c>
      <c r="AD80" s="81">
        <v>97</v>
      </c>
      <c r="AE80" s="79">
        <v>2</v>
      </c>
      <c r="AF80" s="81" t="s">
        <v>75</v>
      </c>
      <c r="AG80" s="39">
        <v>10</v>
      </c>
      <c r="AH80" s="81" t="s">
        <v>70</v>
      </c>
      <c r="AI80" s="79">
        <v>10</v>
      </c>
      <c r="AJ80" s="78">
        <f t="shared" si="18"/>
        <v>63</v>
      </c>
      <c r="AK80" s="83">
        <f t="shared" si="19"/>
        <v>808688.62</v>
      </c>
      <c r="AL80" s="36">
        <v>780384.52</v>
      </c>
      <c r="AM80" s="36">
        <v>28304.1</v>
      </c>
      <c r="AN80" s="126">
        <f t="shared" si="20"/>
        <v>567151.6</v>
      </c>
      <c r="AO80" s="38">
        <v>450885.52</v>
      </c>
      <c r="AP80" s="38">
        <v>116266.08</v>
      </c>
      <c r="AQ80" s="82">
        <f t="shared" si="21"/>
        <v>1375840.22</v>
      </c>
      <c r="AR80" s="122">
        <f t="shared" si="22"/>
        <v>1231270.04</v>
      </c>
      <c r="AS80" s="82">
        <f t="shared" si="23"/>
        <v>144570.18</v>
      </c>
      <c r="AT80" s="84">
        <v>44063.395833333336</v>
      </c>
      <c r="AU80" s="64">
        <f t="shared" si="24"/>
        <v>3.4999997897831183</v>
      </c>
      <c r="AV80" s="64">
        <f t="shared" si="16"/>
        <v>20.500000352639404</v>
      </c>
    </row>
    <row r="81" spans="1:48" s="35" customFormat="1" ht="114" customHeight="1" x14ac:dyDescent="0.25">
      <c r="A81" s="65">
        <v>76</v>
      </c>
      <c r="B81" s="79" t="s">
        <v>137</v>
      </c>
      <c r="C81" s="79" t="s">
        <v>2</v>
      </c>
      <c r="D81" s="79" t="s">
        <v>25</v>
      </c>
      <c r="E81" s="80">
        <v>44049</v>
      </c>
      <c r="F81" s="79">
        <v>1969</v>
      </c>
      <c r="G81" s="79">
        <v>6</v>
      </c>
      <c r="H81" s="79" t="s">
        <v>32</v>
      </c>
      <c r="I81" s="79">
        <v>0</v>
      </c>
      <c r="J81" s="79" t="s">
        <v>103</v>
      </c>
      <c r="K81" s="79">
        <v>0</v>
      </c>
      <c r="L81" s="81">
        <v>68.63</v>
      </c>
      <c r="M81" s="79">
        <v>5</v>
      </c>
      <c r="N81" s="79" t="s">
        <v>38</v>
      </c>
      <c r="O81" s="79">
        <v>5</v>
      </c>
      <c r="P81" s="79" t="s">
        <v>79</v>
      </c>
      <c r="Q81" s="79">
        <v>3</v>
      </c>
      <c r="R81" s="79" t="s">
        <v>29</v>
      </c>
      <c r="S81" s="79">
        <v>0</v>
      </c>
      <c r="T81" s="79">
        <v>400</v>
      </c>
      <c r="U81" s="79">
        <v>7</v>
      </c>
      <c r="V81" s="79" t="s">
        <v>74</v>
      </c>
      <c r="W81" s="79">
        <v>10</v>
      </c>
      <c r="X81" s="81">
        <v>3.5</v>
      </c>
      <c r="Y81" s="81">
        <v>3</v>
      </c>
      <c r="Z81" s="81">
        <v>20.5</v>
      </c>
      <c r="AA81" s="81">
        <v>1</v>
      </c>
      <c r="AB81" s="81" t="s">
        <v>32</v>
      </c>
      <c r="AC81" s="81">
        <v>0</v>
      </c>
      <c r="AD81" s="81">
        <v>98</v>
      </c>
      <c r="AE81" s="79">
        <v>3</v>
      </c>
      <c r="AF81" s="81" t="s">
        <v>75</v>
      </c>
      <c r="AG81" s="39">
        <v>10</v>
      </c>
      <c r="AH81" s="81" t="s">
        <v>70</v>
      </c>
      <c r="AI81" s="79">
        <v>10</v>
      </c>
      <c r="AJ81" s="78">
        <f t="shared" si="18"/>
        <v>63</v>
      </c>
      <c r="AK81" s="83">
        <f t="shared" si="19"/>
        <v>378001.99</v>
      </c>
      <c r="AL81" s="36">
        <v>364771.92</v>
      </c>
      <c r="AM81" s="36">
        <v>13230.07</v>
      </c>
      <c r="AN81" s="126">
        <f t="shared" si="20"/>
        <v>1418089.6600000001</v>
      </c>
      <c r="AO81" s="38">
        <v>1127381.28</v>
      </c>
      <c r="AP81" s="38">
        <v>290708.38</v>
      </c>
      <c r="AQ81" s="82">
        <f t="shared" si="21"/>
        <v>1796091.6500000001</v>
      </c>
      <c r="AR81" s="122">
        <f t="shared" si="22"/>
        <v>1492153.2</v>
      </c>
      <c r="AS81" s="82">
        <f t="shared" si="23"/>
        <v>303938.45</v>
      </c>
      <c r="AT81" s="84">
        <v>44063.395833333336</v>
      </c>
      <c r="AU81" s="64">
        <f t="shared" si="24"/>
        <v>3.5000000925921051</v>
      </c>
      <c r="AV81" s="64">
        <f t="shared" si="16"/>
        <v>20.499999978844777</v>
      </c>
    </row>
    <row r="82" spans="1:48" s="35" customFormat="1" ht="99" customHeight="1" x14ac:dyDescent="0.25">
      <c r="A82" s="65">
        <v>77</v>
      </c>
      <c r="B82" s="79" t="s">
        <v>139</v>
      </c>
      <c r="C82" s="79" t="s">
        <v>2</v>
      </c>
      <c r="D82" s="79" t="s">
        <v>25</v>
      </c>
      <c r="E82" s="80">
        <v>44051</v>
      </c>
      <c r="F82" s="79">
        <v>1961</v>
      </c>
      <c r="G82" s="79">
        <v>6</v>
      </c>
      <c r="H82" s="79" t="s">
        <v>32</v>
      </c>
      <c r="I82" s="79">
        <v>0</v>
      </c>
      <c r="J82" s="79" t="s">
        <v>103</v>
      </c>
      <c r="K82" s="79">
        <v>0</v>
      </c>
      <c r="L82" s="81">
        <v>67.3</v>
      </c>
      <c r="M82" s="79">
        <v>5</v>
      </c>
      <c r="N82" s="79" t="s">
        <v>38</v>
      </c>
      <c r="O82" s="79">
        <v>5</v>
      </c>
      <c r="P82" s="79" t="s">
        <v>79</v>
      </c>
      <c r="Q82" s="79">
        <v>3</v>
      </c>
      <c r="R82" s="79" t="s">
        <v>29</v>
      </c>
      <c r="S82" s="79">
        <v>0</v>
      </c>
      <c r="T82" s="79">
        <v>400</v>
      </c>
      <c r="U82" s="79">
        <v>7</v>
      </c>
      <c r="V82" s="79" t="s">
        <v>74</v>
      </c>
      <c r="W82" s="79">
        <v>10</v>
      </c>
      <c r="X82" s="81">
        <v>3.5</v>
      </c>
      <c r="Y82" s="81">
        <v>3</v>
      </c>
      <c r="Z82" s="81">
        <v>20.5</v>
      </c>
      <c r="AA82" s="81">
        <v>1</v>
      </c>
      <c r="AB82" s="81" t="s">
        <v>32</v>
      </c>
      <c r="AC82" s="81">
        <v>0</v>
      </c>
      <c r="AD82" s="81">
        <v>98</v>
      </c>
      <c r="AE82" s="79">
        <v>3</v>
      </c>
      <c r="AF82" s="81" t="s">
        <v>75</v>
      </c>
      <c r="AG82" s="39">
        <v>10</v>
      </c>
      <c r="AH82" s="81" t="s">
        <v>70</v>
      </c>
      <c r="AI82" s="79">
        <v>10</v>
      </c>
      <c r="AJ82" s="78">
        <f t="shared" si="18"/>
        <v>63</v>
      </c>
      <c r="AK82" s="83">
        <f t="shared" si="19"/>
        <v>802840.58000000007</v>
      </c>
      <c r="AL82" s="36">
        <v>774741.16</v>
      </c>
      <c r="AM82" s="36">
        <v>28099.42</v>
      </c>
      <c r="AN82" s="126">
        <f t="shared" si="20"/>
        <v>675117.98</v>
      </c>
      <c r="AO82" s="38">
        <v>536718.79</v>
      </c>
      <c r="AP82" s="38">
        <v>138399.19</v>
      </c>
      <c r="AQ82" s="82">
        <f t="shared" si="21"/>
        <v>1477958.56</v>
      </c>
      <c r="AR82" s="122">
        <f t="shared" si="22"/>
        <v>1311459.9500000002</v>
      </c>
      <c r="AS82" s="82">
        <f t="shared" si="23"/>
        <v>166498.60999999999</v>
      </c>
      <c r="AT82" s="84">
        <v>44063.395833333336</v>
      </c>
      <c r="AU82" s="64">
        <f t="shared" si="24"/>
        <v>3.4999999626326805</v>
      </c>
      <c r="AV82" s="64">
        <f t="shared" si="16"/>
        <v>20.50000060730126</v>
      </c>
    </row>
    <row r="83" spans="1:48" s="35" customFormat="1" ht="99" customHeight="1" x14ac:dyDescent="0.25">
      <c r="A83" s="65">
        <v>78</v>
      </c>
      <c r="B83" s="79" t="s">
        <v>142</v>
      </c>
      <c r="C83" s="79" t="s">
        <v>2</v>
      </c>
      <c r="D83" s="79" t="s">
        <v>25</v>
      </c>
      <c r="E83" s="80">
        <v>44052</v>
      </c>
      <c r="F83" s="79">
        <v>1978</v>
      </c>
      <c r="G83" s="79">
        <v>6</v>
      </c>
      <c r="H83" s="79" t="s">
        <v>32</v>
      </c>
      <c r="I83" s="79">
        <v>0</v>
      </c>
      <c r="J83" s="79" t="s">
        <v>103</v>
      </c>
      <c r="K83" s="79">
        <v>0</v>
      </c>
      <c r="L83" s="81">
        <v>67.87</v>
      </c>
      <c r="M83" s="79">
        <v>5</v>
      </c>
      <c r="N83" s="79" t="s">
        <v>38</v>
      </c>
      <c r="O83" s="79">
        <v>5</v>
      </c>
      <c r="P83" s="79" t="s">
        <v>79</v>
      </c>
      <c r="Q83" s="79">
        <v>3</v>
      </c>
      <c r="R83" s="79" t="s">
        <v>29</v>
      </c>
      <c r="S83" s="79">
        <v>0</v>
      </c>
      <c r="T83" s="79">
        <v>400</v>
      </c>
      <c r="U83" s="79">
        <v>7</v>
      </c>
      <c r="V83" s="79" t="s">
        <v>74</v>
      </c>
      <c r="W83" s="79">
        <v>10</v>
      </c>
      <c r="X83" s="81">
        <v>3.5</v>
      </c>
      <c r="Y83" s="81">
        <v>3</v>
      </c>
      <c r="Z83" s="81">
        <v>20.5</v>
      </c>
      <c r="AA83" s="81">
        <v>1</v>
      </c>
      <c r="AB83" s="81" t="s">
        <v>32</v>
      </c>
      <c r="AC83" s="81">
        <v>0</v>
      </c>
      <c r="AD83" s="81">
        <v>98</v>
      </c>
      <c r="AE83" s="79">
        <v>3</v>
      </c>
      <c r="AF83" s="81" t="s">
        <v>75</v>
      </c>
      <c r="AG83" s="39">
        <v>10</v>
      </c>
      <c r="AH83" s="81" t="s">
        <v>70</v>
      </c>
      <c r="AI83" s="79">
        <v>10</v>
      </c>
      <c r="AJ83" s="78">
        <f t="shared" si="18"/>
        <v>63</v>
      </c>
      <c r="AK83" s="83">
        <f t="shared" si="19"/>
        <v>1177515.3400000001</v>
      </c>
      <c r="AL83" s="36">
        <v>1136302.3</v>
      </c>
      <c r="AM83" s="36">
        <v>41213.040000000001</v>
      </c>
      <c r="AN83" s="126">
        <f t="shared" si="20"/>
        <v>0</v>
      </c>
      <c r="AO83" s="39">
        <v>0</v>
      </c>
      <c r="AP83" s="39">
        <v>0</v>
      </c>
      <c r="AQ83" s="82">
        <f t="shared" si="21"/>
        <v>1177515.3400000001</v>
      </c>
      <c r="AR83" s="122">
        <f t="shared" si="22"/>
        <v>1136302.3</v>
      </c>
      <c r="AS83" s="82">
        <f t="shared" si="23"/>
        <v>41213.040000000001</v>
      </c>
      <c r="AT83" s="84">
        <v>44063.395833333336</v>
      </c>
      <c r="AU83" s="64">
        <f t="shared" si="24"/>
        <v>3.5000002632662093</v>
      </c>
      <c r="AV83" s="64">
        <v>0</v>
      </c>
    </row>
    <row r="84" spans="1:48" s="35" customFormat="1" ht="99" customHeight="1" x14ac:dyDescent="0.25">
      <c r="A84" s="65">
        <v>79</v>
      </c>
      <c r="B84" s="79" t="s">
        <v>63</v>
      </c>
      <c r="C84" s="79" t="s">
        <v>2</v>
      </c>
      <c r="D84" s="79" t="s">
        <v>25</v>
      </c>
      <c r="E84" s="80">
        <v>44052</v>
      </c>
      <c r="F84" s="79">
        <v>1956</v>
      </c>
      <c r="G84" s="79">
        <v>6</v>
      </c>
      <c r="H84" s="79" t="s">
        <v>32</v>
      </c>
      <c r="I84" s="79">
        <v>0</v>
      </c>
      <c r="J84" s="79" t="s">
        <v>103</v>
      </c>
      <c r="K84" s="79">
        <v>0</v>
      </c>
      <c r="L84" s="81">
        <v>77.66</v>
      </c>
      <c r="M84" s="79">
        <v>6</v>
      </c>
      <c r="N84" s="79" t="s">
        <v>38</v>
      </c>
      <c r="O84" s="79">
        <v>4</v>
      </c>
      <c r="P84" s="79" t="s">
        <v>79</v>
      </c>
      <c r="Q84" s="79">
        <v>3</v>
      </c>
      <c r="R84" s="79" t="s">
        <v>29</v>
      </c>
      <c r="S84" s="79">
        <v>0</v>
      </c>
      <c r="T84" s="79">
        <v>250</v>
      </c>
      <c r="U84" s="79">
        <v>7</v>
      </c>
      <c r="V84" s="79" t="s">
        <v>74</v>
      </c>
      <c r="W84" s="79">
        <v>10</v>
      </c>
      <c r="X84" s="81">
        <v>3.5</v>
      </c>
      <c r="Y84" s="81">
        <v>3</v>
      </c>
      <c r="Z84" s="81">
        <v>20.5</v>
      </c>
      <c r="AA84" s="81">
        <v>1</v>
      </c>
      <c r="AB84" s="81" t="s">
        <v>32</v>
      </c>
      <c r="AC84" s="81">
        <v>0</v>
      </c>
      <c r="AD84" s="81">
        <v>97</v>
      </c>
      <c r="AE84" s="79">
        <v>3</v>
      </c>
      <c r="AF84" s="81" t="s">
        <v>75</v>
      </c>
      <c r="AG84" s="39">
        <v>10</v>
      </c>
      <c r="AH84" s="81" t="s">
        <v>70</v>
      </c>
      <c r="AI84" s="79">
        <v>10</v>
      </c>
      <c r="AJ84" s="78">
        <f t="shared" si="18"/>
        <v>63</v>
      </c>
      <c r="AK84" s="83">
        <f t="shared" si="19"/>
        <v>593440.04</v>
      </c>
      <c r="AL84" s="36">
        <v>572669.64</v>
      </c>
      <c r="AM84" s="36">
        <v>20770.400000000001</v>
      </c>
      <c r="AN84" s="126">
        <f t="shared" si="20"/>
        <v>664878.12</v>
      </c>
      <c r="AO84" s="38">
        <v>528578.11</v>
      </c>
      <c r="AP84" s="38">
        <v>136300.01</v>
      </c>
      <c r="AQ84" s="82">
        <f t="shared" si="21"/>
        <v>1258318.1600000001</v>
      </c>
      <c r="AR84" s="122">
        <f t="shared" si="22"/>
        <v>1101247.75</v>
      </c>
      <c r="AS84" s="82">
        <f t="shared" si="23"/>
        <v>157070.41</v>
      </c>
      <c r="AT84" s="84">
        <v>44063.395833333336</v>
      </c>
      <c r="AU84" s="64">
        <f t="shared" si="24"/>
        <v>3.4999997640873715</v>
      </c>
      <c r="AV84" s="64">
        <f t="shared" ref="AV84:AV111" si="25">AP84/AN84*100</f>
        <v>20.499999308143877</v>
      </c>
    </row>
    <row r="85" spans="1:48" s="35" customFormat="1" ht="99" customHeight="1" x14ac:dyDescent="0.25">
      <c r="A85" s="65">
        <v>80</v>
      </c>
      <c r="B85" s="40" t="s">
        <v>229</v>
      </c>
      <c r="C85" s="40" t="s">
        <v>34</v>
      </c>
      <c r="D85" s="40" t="s">
        <v>25</v>
      </c>
      <c r="E85" s="40" t="s">
        <v>178</v>
      </c>
      <c r="F85" s="40">
        <v>1957</v>
      </c>
      <c r="G85" s="40">
        <v>6</v>
      </c>
      <c r="H85" s="40" t="s">
        <v>26</v>
      </c>
      <c r="I85" s="40">
        <v>0</v>
      </c>
      <c r="J85" s="40" t="s">
        <v>106</v>
      </c>
      <c r="K85" s="40">
        <v>5</v>
      </c>
      <c r="L85" s="40">
        <v>74.459999999999994</v>
      </c>
      <c r="M85" s="40">
        <v>6</v>
      </c>
      <c r="N85" s="40" t="s">
        <v>62</v>
      </c>
      <c r="O85" s="40">
        <v>7</v>
      </c>
      <c r="P85" s="40" t="s">
        <v>79</v>
      </c>
      <c r="Q85" s="40">
        <v>3</v>
      </c>
      <c r="R85" s="40" t="s">
        <v>29</v>
      </c>
      <c r="S85" s="40">
        <v>0</v>
      </c>
      <c r="T85" s="40">
        <v>35</v>
      </c>
      <c r="U85" s="40">
        <v>2</v>
      </c>
      <c r="V85" s="40" t="s">
        <v>176</v>
      </c>
      <c r="W85" s="40">
        <v>10</v>
      </c>
      <c r="X85" s="40">
        <v>3.5</v>
      </c>
      <c r="Y85" s="40">
        <v>3</v>
      </c>
      <c r="Z85" s="40">
        <v>20.5</v>
      </c>
      <c r="AA85" s="40">
        <v>1</v>
      </c>
      <c r="AB85" s="40" t="s">
        <v>26</v>
      </c>
      <c r="AC85" s="40">
        <v>0</v>
      </c>
      <c r="AD85" s="40">
        <v>75.400000000000006</v>
      </c>
      <c r="AE85" s="40">
        <v>0</v>
      </c>
      <c r="AF85" s="40" t="s">
        <v>75</v>
      </c>
      <c r="AG85" s="40">
        <v>10</v>
      </c>
      <c r="AH85" s="40" t="s">
        <v>70</v>
      </c>
      <c r="AI85" s="40">
        <v>10</v>
      </c>
      <c r="AJ85" s="102">
        <f t="shared" si="18"/>
        <v>63</v>
      </c>
      <c r="AK85" s="103">
        <f t="shared" si="19"/>
        <v>608093.07999999996</v>
      </c>
      <c r="AL85" s="60">
        <v>586809.82999999996</v>
      </c>
      <c r="AM85" s="60">
        <v>21283.25</v>
      </c>
      <c r="AN85" s="103">
        <f t="shared" si="20"/>
        <v>542365.73</v>
      </c>
      <c r="AO85" s="40">
        <v>431180.76</v>
      </c>
      <c r="AP85" s="40">
        <v>111184.97</v>
      </c>
      <c r="AQ85" s="104">
        <f t="shared" si="21"/>
        <v>1150458.81</v>
      </c>
      <c r="AR85" s="123">
        <f t="shared" si="22"/>
        <v>1017990.59</v>
      </c>
      <c r="AS85" s="104">
        <f t="shared" si="23"/>
        <v>132468.22</v>
      </c>
      <c r="AT85" s="124">
        <v>44063.416666666664</v>
      </c>
      <c r="AU85" s="43">
        <f t="shared" si="24"/>
        <v>3.4999987173016343</v>
      </c>
      <c r="AV85" s="43">
        <f t="shared" si="25"/>
        <v>20.499999142644945</v>
      </c>
    </row>
    <row r="86" spans="1:48" s="35" customFormat="1" ht="99" customHeight="1" x14ac:dyDescent="0.25">
      <c r="A86" s="65">
        <v>81</v>
      </c>
      <c r="B86" s="107" t="s">
        <v>183</v>
      </c>
      <c r="C86" s="107" t="s">
        <v>225</v>
      </c>
      <c r="D86" s="107" t="s">
        <v>37</v>
      </c>
      <c r="E86" s="108">
        <v>44059</v>
      </c>
      <c r="F86" s="107">
        <v>2001</v>
      </c>
      <c r="G86" s="107">
        <v>3</v>
      </c>
      <c r="H86" s="107" t="s">
        <v>26</v>
      </c>
      <c r="I86" s="107">
        <v>0</v>
      </c>
      <c r="J86" s="107" t="s">
        <v>106</v>
      </c>
      <c r="K86" s="107">
        <v>5</v>
      </c>
      <c r="L86" s="109">
        <v>81.400000000000006</v>
      </c>
      <c r="M86" s="107">
        <v>7</v>
      </c>
      <c r="N86" s="107" t="s">
        <v>38</v>
      </c>
      <c r="O86" s="107">
        <v>5</v>
      </c>
      <c r="P86" s="107" t="s">
        <v>79</v>
      </c>
      <c r="Q86" s="107">
        <v>3</v>
      </c>
      <c r="R86" s="107" t="s">
        <v>29</v>
      </c>
      <c r="S86" s="107">
        <v>0</v>
      </c>
      <c r="T86" s="107">
        <v>20</v>
      </c>
      <c r="U86" s="107">
        <v>2</v>
      </c>
      <c r="V86" s="107" t="s">
        <v>74</v>
      </c>
      <c r="W86" s="107">
        <v>10</v>
      </c>
      <c r="X86" s="109">
        <v>5.0999999999999996</v>
      </c>
      <c r="Y86" s="109">
        <v>5</v>
      </c>
      <c r="Z86" s="109">
        <v>0</v>
      </c>
      <c r="AA86" s="109">
        <v>0</v>
      </c>
      <c r="AB86" s="109" t="s">
        <v>26</v>
      </c>
      <c r="AC86" s="109">
        <v>0</v>
      </c>
      <c r="AD86" s="109">
        <v>96.8</v>
      </c>
      <c r="AE86" s="107">
        <v>3</v>
      </c>
      <c r="AF86" s="109" t="s">
        <v>75</v>
      </c>
      <c r="AG86" s="109">
        <v>10</v>
      </c>
      <c r="AH86" s="109" t="s">
        <v>70</v>
      </c>
      <c r="AI86" s="107">
        <v>10</v>
      </c>
      <c r="AJ86" s="115">
        <f t="shared" si="18"/>
        <v>63</v>
      </c>
      <c r="AK86" s="110">
        <f t="shared" si="19"/>
        <v>3004922.77</v>
      </c>
      <c r="AL86" s="111">
        <v>2851671.71</v>
      </c>
      <c r="AM86" s="111">
        <v>153251.06</v>
      </c>
      <c r="AN86" s="110">
        <f t="shared" si="20"/>
        <v>0</v>
      </c>
      <c r="AO86" s="111">
        <v>0</v>
      </c>
      <c r="AP86" s="111">
        <v>0</v>
      </c>
      <c r="AQ86" s="111">
        <f t="shared" si="21"/>
        <v>3004922.77</v>
      </c>
      <c r="AR86" s="122">
        <f t="shared" si="22"/>
        <v>2851671.71</v>
      </c>
      <c r="AS86" s="111">
        <f t="shared" si="23"/>
        <v>153251.06</v>
      </c>
      <c r="AT86" s="112">
        <v>44063.625</v>
      </c>
      <c r="AU86" s="45">
        <f t="shared" si="24"/>
        <v>5.0999999577360189</v>
      </c>
      <c r="AV86" s="45" t="e">
        <f t="shared" si="25"/>
        <v>#DIV/0!</v>
      </c>
    </row>
    <row r="87" spans="1:48" s="35" customFormat="1" ht="99" customHeight="1" x14ac:dyDescent="0.25">
      <c r="A87" s="65">
        <v>82</v>
      </c>
      <c r="B87" s="51" t="s">
        <v>55</v>
      </c>
      <c r="C87" s="77" t="s">
        <v>50</v>
      </c>
      <c r="D87" s="51" t="s">
        <v>47</v>
      </c>
      <c r="E87" s="77" t="s">
        <v>201</v>
      </c>
      <c r="F87" s="77">
        <v>1969</v>
      </c>
      <c r="G87" s="77">
        <v>6</v>
      </c>
      <c r="H87" s="77" t="s">
        <v>26</v>
      </c>
      <c r="I87" s="77">
        <v>0</v>
      </c>
      <c r="J87" s="77" t="s">
        <v>103</v>
      </c>
      <c r="K87" s="77">
        <v>5</v>
      </c>
      <c r="L87" s="77">
        <v>69.569999999999993</v>
      </c>
      <c r="M87" s="77">
        <v>5</v>
      </c>
      <c r="N87" s="77" t="s">
        <v>48</v>
      </c>
      <c r="O87" s="77">
        <v>4</v>
      </c>
      <c r="P87" s="77" t="s">
        <v>79</v>
      </c>
      <c r="Q87" s="77">
        <v>3</v>
      </c>
      <c r="R87" s="77" t="s">
        <v>29</v>
      </c>
      <c r="S87" s="77">
        <v>0</v>
      </c>
      <c r="T87" s="77">
        <v>90</v>
      </c>
      <c r="U87" s="77">
        <v>3</v>
      </c>
      <c r="V87" s="77" t="s">
        <v>74</v>
      </c>
      <c r="W87" s="77">
        <v>10</v>
      </c>
      <c r="X87" s="117">
        <v>3.5</v>
      </c>
      <c r="Y87" s="117">
        <v>3</v>
      </c>
      <c r="Z87" s="117">
        <v>20.5</v>
      </c>
      <c r="AA87" s="117">
        <v>1</v>
      </c>
      <c r="AB87" s="117" t="s">
        <v>26</v>
      </c>
      <c r="AC87" s="117">
        <v>0</v>
      </c>
      <c r="AD87" s="77">
        <v>99.2</v>
      </c>
      <c r="AE87" s="77">
        <v>3</v>
      </c>
      <c r="AF87" s="117" t="s">
        <v>75</v>
      </c>
      <c r="AG87" s="117">
        <v>10</v>
      </c>
      <c r="AH87" s="117" t="s">
        <v>70</v>
      </c>
      <c r="AI87" s="77">
        <v>10</v>
      </c>
      <c r="AJ87" s="118">
        <f t="shared" si="18"/>
        <v>63</v>
      </c>
      <c r="AK87" s="119">
        <f t="shared" si="19"/>
        <v>977593.48</v>
      </c>
      <c r="AL87" s="56">
        <v>943377.71</v>
      </c>
      <c r="AM87" s="56">
        <v>34215.769999999997</v>
      </c>
      <c r="AN87" s="119">
        <f t="shared" si="20"/>
        <v>2173381.25</v>
      </c>
      <c r="AO87" s="56">
        <v>1727838.09</v>
      </c>
      <c r="AP87" s="56">
        <v>445543.16</v>
      </c>
      <c r="AQ87" s="119">
        <f t="shared" si="21"/>
        <v>3150974.73</v>
      </c>
      <c r="AR87" s="122">
        <f t="shared" si="22"/>
        <v>2671215.7999999998</v>
      </c>
      <c r="AS87" s="120">
        <f t="shared" si="23"/>
        <v>479758.93</v>
      </c>
      <c r="AT87" s="121">
        <v>44063.626388888886</v>
      </c>
      <c r="AU87" s="5">
        <f t="shared" si="24"/>
        <v>3.4999998158743857</v>
      </c>
      <c r="AV87" s="5">
        <f t="shared" si="25"/>
        <v>20.500000172542208</v>
      </c>
    </row>
    <row r="88" spans="1:48" s="35" customFormat="1" ht="99" customHeight="1" x14ac:dyDescent="0.25">
      <c r="A88" s="65">
        <v>83</v>
      </c>
      <c r="B88" s="51" t="s">
        <v>204</v>
      </c>
      <c r="C88" s="77" t="s">
        <v>50</v>
      </c>
      <c r="D88" s="51" t="s">
        <v>47</v>
      </c>
      <c r="E88" s="116">
        <v>44039</v>
      </c>
      <c r="F88" s="77">
        <v>1967</v>
      </c>
      <c r="G88" s="77">
        <v>6</v>
      </c>
      <c r="H88" s="77" t="s">
        <v>26</v>
      </c>
      <c r="I88" s="77">
        <v>0</v>
      </c>
      <c r="J88" s="77" t="s">
        <v>103</v>
      </c>
      <c r="K88" s="77">
        <v>5</v>
      </c>
      <c r="L88" s="77">
        <v>69.09</v>
      </c>
      <c r="M88" s="77">
        <v>5</v>
      </c>
      <c r="N88" s="77" t="s">
        <v>48</v>
      </c>
      <c r="O88" s="77">
        <v>4</v>
      </c>
      <c r="P88" s="77" t="s">
        <v>79</v>
      </c>
      <c r="Q88" s="77">
        <v>3</v>
      </c>
      <c r="R88" s="77" t="s">
        <v>29</v>
      </c>
      <c r="S88" s="77">
        <v>0</v>
      </c>
      <c r="T88" s="77">
        <v>80</v>
      </c>
      <c r="U88" s="77">
        <v>3</v>
      </c>
      <c r="V88" s="77" t="s">
        <v>74</v>
      </c>
      <c r="W88" s="77">
        <v>10</v>
      </c>
      <c r="X88" s="117">
        <v>3.5</v>
      </c>
      <c r="Y88" s="117">
        <v>3</v>
      </c>
      <c r="Z88" s="117">
        <v>20.5</v>
      </c>
      <c r="AA88" s="117">
        <v>1</v>
      </c>
      <c r="AB88" s="117" t="s">
        <v>26</v>
      </c>
      <c r="AC88" s="117">
        <v>0</v>
      </c>
      <c r="AD88" s="77">
        <v>105.5</v>
      </c>
      <c r="AE88" s="77">
        <v>3</v>
      </c>
      <c r="AF88" s="117" t="s">
        <v>75</v>
      </c>
      <c r="AG88" s="117">
        <v>10</v>
      </c>
      <c r="AH88" s="117" t="s">
        <v>70</v>
      </c>
      <c r="AI88" s="77">
        <v>10</v>
      </c>
      <c r="AJ88" s="118">
        <f t="shared" si="18"/>
        <v>63</v>
      </c>
      <c r="AK88" s="119">
        <f t="shared" si="19"/>
        <v>801061</v>
      </c>
      <c r="AL88" s="56">
        <v>773023.86</v>
      </c>
      <c r="AM88" s="56">
        <v>28037.14</v>
      </c>
      <c r="AN88" s="119">
        <f t="shared" si="20"/>
        <v>3015056.6199999996</v>
      </c>
      <c r="AO88" s="56">
        <v>2396970.0099999998</v>
      </c>
      <c r="AP88" s="56">
        <v>618086.61</v>
      </c>
      <c r="AQ88" s="119">
        <f t="shared" si="21"/>
        <v>3816117.6199999996</v>
      </c>
      <c r="AR88" s="122">
        <f t="shared" si="22"/>
        <v>3169993.8699999996</v>
      </c>
      <c r="AS88" s="120">
        <f t="shared" si="23"/>
        <v>646123.75</v>
      </c>
      <c r="AT88" s="121">
        <v>44063.629861111112</v>
      </c>
      <c r="AU88" s="5">
        <f t="shared" si="24"/>
        <v>3.5000006241721913</v>
      </c>
      <c r="AV88" s="5">
        <f t="shared" si="25"/>
        <v>20.500000096183935</v>
      </c>
    </row>
    <row r="89" spans="1:48" s="35" customFormat="1" ht="99" customHeight="1" x14ac:dyDescent="0.25">
      <c r="A89" s="65">
        <v>84</v>
      </c>
      <c r="B89" s="107" t="s">
        <v>192</v>
      </c>
      <c r="C89" s="107" t="s">
        <v>0</v>
      </c>
      <c r="D89" s="107" t="s">
        <v>25</v>
      </c>
      <c r="E89" s="108">
        <v>44062</v>
      </c>
      <c r="F89" s="107">
        <v>1961</v>
      </c>
      <c r="G89" s="107">
        <v>6</v>
      </c>
      <c r="H89" s="107" t="s">
        <v>26</v>
      </c>
      <c r="I89" s="107">
        <v>0</v>
      </c>
      <c r="J89" s="107" t="s">
        <v>103</v>
      </c>
      <c r="K89" s="107">
        <v>5</v>
      </c>
      <c r="L89" s="109">
        <v>75.83</v>
      </c>
      <c r="M89" s="107">
        <v>6</v>
      </c>
      <c r="N89" s="107" t="s">
        <v>38</v>
      </c>
      <c r="O89" s="107">
        <v>7</v>
      </c>
      <c r="P89" s="107" t="s">
        <v>79</v>
      </c>
      <c r="Q89" s="107">
        <v>3</v>
      </c>
      <c r="R89" s="107" t="s">
        <v>29</v>
      </c>
      <c r="S89" s="107">
        <v>0</v>
      </c>
      <c r="T89" s="107">
        <v>80</v>
      </c>
      <c r="U89" s="107">
        <v>3</v>
      </c>
      <c r="V89" s="107" t="s">
        <v>74</v>
      </c>
      <c r="W89" s="107">
        <v>10</v>
      </c>
      <c r="X89" s="109">
        <v>3.5</v>
      </c>
      <c r="Y89" s="109">
        <v>3</v>
      </c>
      <c r="Z89" s="109">
        <v>0</v>
      </c>
      <c r="AA89" s="109">
        <v>0</v>
      </c>
      <c r="AB89" s="109" t="s">
        <v>26</v>
      </c>
      <c r="AC89" s="109">
        <v>0</v>
      </c>
      <c r="AD89" s="109">
        <v>90</v>
      </c>
      <c r="AE89" s="107">
        <v>0</v>
      </c>
      <c r="AF89" s="109" t="s">
        <v>75</v>
      </c>
      <c r="AG89" s="109">
        <v>10</v>
      </c>
      <c r="AH89" s="109" t="s">
        <v>70</v>
      </c>
      <c r="AI89" s="107">
        <v>10</v>
      </c>
      <c r="AJ89" s="115">
        <f t="shared" si="18"/>
        <v>63</v>
      </c>
      <c r="AK89" s="110">
        <f t="shared" si="19"/>
        <v>1129741.8999999999</v>
      </c>
      <c r="AL89" s="111">
        <v>1090200.93</v>
      </c>
      <c r="AM89" s="111">
        <v>39540.97</v>
      </c>
      <c r="AN89" s="110">
        <f t="shared" si="20"/>
        <v>0</v>
      </c>
      <c r="AO89" s="111">
        <v>0</v>
      </c>
      <c r="AP89" s="111">
        <v>0</v>
      </c>
      <c r="AQ89" s="111">
        <f t="shared" si="21"/>
        <v>1129741.8999999999</v>
      </c>
      <c r="AR89" s="122">
        <f t="shared" si="22"/>
        <v>1090200.93</v>
      </c>
      <c r="AS89" s="111">
        <f t="shared" si="23"/>
        <v>39540.97</v>
      </c>
      <c r="AT89" s="112">
        <v>44063.708333333336</v>
      </c>
      <c r="AU89" s="45">
        <f t="shared" si="24"/>
        <v>3.5000003098052757</v>
      </c>
      <c r="AV89" s="45" t="e">
        <f t="shared" si="25"/>
        <v>#DIV/0!</v>
      </c>
    </row>
    <row r="90" spans="1:48" s="35" customFormat="1" ht="99" customHeight="1" x14ac:dyDescent="0.25">
      <c r="A90" s="65">
        <v>85</v>
      </c>
      <c r="B90" s="107" t="s">
        <v>194</v>
      </c>
      <c r="C90" s="107" t="s">
        <v>0</v>
      </c>
      <c r="D90" s="107" t="s">
        <v>25</v>
      </c>
      <c r="E90" s="108">
        <v>44062</v>
      </c>
      <c r="F90" s="107">
        <v>1961</v>
      </c>
      <c r="G90" s="107">
        <v>6</v>
      </c>
      <c r="H90" s="107" t="s">
        <v>26</v>
      </c>
      <c r="I90" s="107">
        <v>0</v>
      </c>
      <c r="J90" s="107" t="s">
        <v>103</v>
      </c>
      <c r="K90" s="107">
        <v>5</v>
      </c>
      <c r="L90" s="109">
        <v>74.5</v>
      </c>
      <c r="M90" s="107">
        <v>6</v>
      </c>
      <c r="N90" s="107" t="s">
        <v>38</v>
      </c>
      <c r="O90" s="107">
        <v>7</v>
      </c>
      <c r="P90" s="107" t="s">
        <v>79</v>
      </c>
      <c r="Q90" s="107">
        <v>3</v>
      </c>
      <c r="R90" s="107" t="s">
        <v>29</v>
      </c>
      <c r="S90" s="107">
        <v>0</v>
      </c>
      <c r="T90" s="107">
        <v>70</v>
      </c>
      <c r="U90" s="107">
        <v>3</v>
      </c>
      <c r="V90" s="107" t="s">
        <v>74</v>
      </c>
      <c r="W90" s="107">
        <v>10</v>
      </c>
      <c r="X90" s="109">
        <v>3.5</v>
      </c>
      <c r="Y90" s="109">
        <v>3</v>
      </c>
      <c r="Z90" s="109">
        <v>0</v>
      </c>
      <c r="AA90" s="109">
        <v>0</v>
      </c>
      <c r="AB90" s="109" t="s">
        <v>26</v>
      </c>
      <c r="AC90" s="109">
        <v>0</v>
      </c>
      <c r="AD90" s="109">
        <v>90</v>
      </c>
      <c r="AE90" s="107">
        <v>0</v>
      </c>
      <c r="AF90" s="109" t="s">
        <v>75</v>
      </c>
      <c r="AG90" s="109">
        <v>10</v>
      </c>
      <c r="AH90" s="109" t="s">
        <v>70</v>
      </c>
      <c r="AI90" s="107">
        <v>10</v>
      </c>
      <c r="AJ90" s="115">
        <f t="shared" si="18"/>
        <v>63</v>
      </c>
      <c r="AK90" s="110">
        <f t="shared" si="19"/>
        <v>1144099.6000000001</v>
      </c>
      <c r="AL90" s="111">
        <v>1104056.1100000001</v>
      </c>
      <c r="AM90" s="111">
        <v>40043.49</v>
      </c>
      <c r="AN90" s="110">
        <f t="shared" si="20"/>
        <v>0</v>
      </c>
      <c r="AO90" s="111">
        <v>0</v>
      </c>
      <c r="AP90" s="111">
        <v>0</v>
      </c>
      <c r="AQ90" s="111">
        <f t="shared" si="21"/>
        <v>1144099.6000000001</v>
      </c>
      <c r="AR90" s="122">
        <f t="shared" si="22"/>
        <v>1104056.1100000001</v>
      </c>
      <c r="AS90" s="111">
        <f t="shared" si="23"/>
        <v>40043.49</v>
      </c>
      <c r="AT90" s="112">
        <v>44063.708333333336</v>
      </c>
      <c r="AU90" s="45">
        <f t="shared" si="24"/>
        <v>3.5000003496199104</v>
      </c>
      <c r="AV90" s="45" t="e">
        <f t="shared" si="25"/>
        <v>#DIV/0!</v>
      </c>
    </row>
    <row r="91" spans="1:48" s="35" customFormat="1" ht="99" customHeight="1" x14ac:dyDescent="0.25">
      <c r="A91" s="65">
        <v>86</v>
      </c>
      <c r="B91" s="107" t="s">
        <v>195</v>
      </c>
      <c r="C91" s="107" t="s">
        <v>0</v>
      </c>
      <c r="D91" s="107" t="s">
        <v>25</v>
      </c>
      <c r="E91" s="108">
        <v>44062</v>
      </c>
      <c r="F91" s="107">
        <v>1961</v>
      </c>
      <c r="G91" s="107">
        <v>6</v>
      </c>
      <c r="H91" s="107" t="s">
        <v>26</v>
      </c>
      <c r="I91" s="107">
        <v>0</v>
      </c>
      <c r="J91" s="107" t="s">
        <v>103</v>
      </c>
      <c r="K91" s="107">
        <v>5</v>
      </c>
      <c r="L91" s="109">
        <v>68.45</v>
      </c>
      <c r="M91" s="107">
        <v>5</v>
      </c>
      <c r="N91" s="107" t="s">
        <v>38</v>
      </c>
      <c r="O91" s="107">
        <v>8</v>
      </c>
      <c r="P91" s="107" t="s">
        <v>79</v>
      </c>
      <c r="Q91" s="107">
        <v>3</v>
      </c>
      <c r="R91" s="107" t="s">
        <v>29</v>
      </c>
      <c r="S91" s="107">
        <v>0</v>
      </c>
      <c r="T91" s="107">
        <v>70</v>
      </c>
      <c r="U91" s="107">
        <v>3</v>
      </c>
      <c r="V91" s="107" t="s">
        <v>74</v>
      </c>
      <c r="W91" s="107">
        <v>10</v>
      </c>
      <c r="X91" s="109">
        <v>3.5</v>
      </c>
      <c r="Y91" s="109">
        <v>3</v>
      </c>
      <c r="Z91" s="109">
        <v>0</v>
      </c>
      <c r="AA91" s="109">
        <v>0</v>
      </c>
      <c r="AB91" s="109" t="s">
        <v>26</v>
      </c>
      <c r="AC91" s="109">
        <v>0</v>
      </c>
      <c r="AD91" s="109">
        <v>90</v>
      </c>
      <c r="AE91" s="107">
        <v>0</v>
      </c>
      <c r="AF91" s="109" t="s">
        <v>75</v>
      </c>
      <c r="AG91" s="109">
        <v>10</v>
      </c>
      <c r="AH91" s="109" t="s">
        <v>70</v>
      </c>
      <c r="AI91" s="107">
        <v>10</v>
      </c>
      <c r="AJ91" s="115">
        <f t="shared" si="18"/>
        <v>63</v>
      </c>
      <c r="AK91" s="110">
        <f t="shared" si="19"/>
        <v>1155099.19</v>
      </c>
      <c r="AL91" s="111">
        <v>1114670.72</v>
      </c>
      <c r="AM91" s="111">
        <v>40428.47</v>
      </c>
      <c r="AN91" s="110">
        <f t="shared" si="20"/>
        <v>0</v>
      </c>
      <c r="AO91" s="111">
        <v>0</v>
      </c>
      <c r="AP91" s="111">
        <v>0</v>
      </c>
      <c r="AQ91" s="111">
        <f t="shared" si="21"/>
        <v>1155099.19</v>
      </c>
      <c r="AR91" s="122">
        <f t="shared" si="22"/>
        <v>1114670.72</v>
      </c>
      <c r="AS91" s="111">
        <f t="shared" si="23"/>
        <v>40428.47</v>
      </c>
      <c r="AT91" s="112">
        <v>44063.708333333336</v>
      </c>
      <c r="AU91" s="45">
        <f t="shared" si="24"/>
        <v>3.499999857155125</v>
      </c>
      <c r="AV91" s="45" t="e">
        <f t="shared" si="25"/>
        <v>#DIV/0!</v>
      </c>
    </row>
    <row r="92" spans="1:48" s="35" customFormat="1" ht="99" customHeight="1" x14ac:dyDescent="0.25">
      <c r="A92" s="65">
        <v>87</v>
      </c>
      <c r="B92" s="107" t="s">
        <v>193</v>
      </c>
      <c r="C92" s="107" t="s">
        <v>0</v>
      </c>
      <c r="D92" s="107" t="s">
        <v>25</v>
      </c>
      <c r="E92" s="108">
        <v>44062</v>
      </c>
      <c r="F92" s="107">
        <v>1962</v>
      </c>
      <c r="G92" s="107">
        <v>6</v>
      </c>
      <c r="H92" s="107" t="s">
        <v>26</v>
      </c>
      <c r="I92" s="107">
        <v>0</v>
      </c>
      <c r="J92" s="107" t="s">
        <v>103</v>
      </c>
      <c r="K92" s="107">
        <v>5</v>
      </c>
      <c r="L92" s="109">
        <v>72.569999999999993</v>
      </c>
      <c r="M92" s="107">
        <v>6</v>
      </c>
      <c r="N92" s="107" t="s">
        <v>38</v>
      </c>
      <c r="O92" s="107">
        <v>7</v>
      </c>
      <c r="P92" s="107" t="s">
        <v>79</v>
      </c>
      <c r="Q92" s="107">
        <v>3</v>
      </c>
      <c r="R92" s="107" t="s">
        <v>29</v>
      </c>
      <c r="S92" s="107">
        <v>0</v>
      </c>
      <c r="T92" s="107">
        <v>79</v>
      </c>
      <c r="U92" s="107">
        <v>3</v>
      </c>
      <c r="V92" s="107" t="s">
        <v>74</v>
      </c>
      <c r="W92" s="107">
        <v>10</v>
      </c>
      <c r="X92" s="109">
        <v>3.5</v>
      </c>
      <c r="Y92" s="109">
        <v>3</v>
      </c>
      <c r="Z92" s="109">
        <v>0</v>
      </c>
      <c r="AA92" s="109">
        <v>0</v>
      </c>
      <c r="AB92" s="109" t="s">
        <v>26</v>
      </c>
      <c r="AC92" s="109">
        <v>0</v>
      </c>
      <c r="AD92" s="109">
        <v>90</v>
      </c>
      <c r="AE92" s="107">
        <v>0</v>
      </c>
      <c r="AF92" s="109" t="s">
        <v>75</v>
      </c>
      <c r="AG92" s="109">
        <v>10</v>
      </c>
      <c r="AH92" s="109" t="s">
        <v>70</v>
      </c>
      <c r="AI92" s="107">
        <v>10</v>
      </c>
      <c r="AJ92" s="115">
        <f t="shared" si="18"/>
        <v>63</v>
      </c>
      <c r="AK92" s="110">
        <f t="shared" si="19"/>
        <v>1278878.4099999999</v>
      </c>
      <c r="AL92" s="111">
        <v>1234117.67</v>
      </c>
      <c r="AM92" s="111">
        <v>44760.74</v>
      </c>
      <c r="AN92" s="110">
        <f t="shared" si="20"/>
        <v>0</v>
      </c>
      <c r="AO92" s="111">
        <v>0</v>
      </c>
      <c r="AP92" s="111">
        <v>0</v>
      </c>
      <c r="AQ92" s="111">
        <f t="shared" si="21"/>
        <v>1278878.4099999999</v>
      </c>
      <c r="AR92" s="122">
        <f t="shared" si="22"/>
        <v>1234117.67</v>
      </c>
      <c r="AS92" s="111">
        <f t="shared" si="23"/>
        <v>44760.74</v>
      </c>
      <c r="AT92" s="112">
        <v>44063.708333333336</v>
      </c>
      <c r="AU92" s="45">
        <f t="shared" si="24"/>
        <v>3.4999996598582035</v>
      </c>
      <c r="AV92" s="45" t="e">
        <f t="shared" si="25"/>
        <v>#DIV/0!</v>
      </c>
    </row>
    <row r="93" spans="1:48" s="35" customFormat="1" ht="99" customHeight="1" x14ac:dyDescent="0.25">
      <c r="A93" s="65">
        <v>88</v>
      </c>
      <c r="B93" s="107" t="s">
        <v>196</v>
      </c>
      <c r="C93" s="107" t="s">
        <v>0</v>
      </c>
      <c r="D93" s="107" t="s">
        <v>25</v>
      </c>
      <c r="E93" s="108">
        <v>44062</v>
      </c>
      <c r="F93" s="107">
        <v>1961</v>
      </c>
      <c r="G93" s="107">
        <v>6</v>
      </c>
      <c r="H93" s="107" t="s">
        <v>26</v>
      </c>
      <c r="I93" s="107">
        <v>0</v>
      </c>
      <c r="J93" s="107" t="s">
        <v>103</v>
      </c>
      <c r="K93" s="107">
        <v>5</v>
      </c>
      <c r="L93" s="109">
        <v>70.98</v>
      </c>
      <c r="M93" s="107">
        <v>6</v>
      </c>
      <c r="N93" s="107" t="s">
        <v>38</v>
      </c>
      <c r="O93" s="107">
        <v>7</v>
      </c>
      <c r="P93" s="107" t="s">
        <v>79</v>
      </c>
      <c r="Q93" s="107">
        <v>3</v>
      </c>
      <c r="R93" s="107" t="s">
        <v>29</v>
      </c>
      <c r="S93" s="107">
        <v>0</v>
      </c>
      <c r="T93" s="107">
        <v>70</v>
      </c>
      <c r="U93" s="107">
        <v>3</v>
      </c>
      <c r="V93" s="107" t="s">
        <v>74</v>
      </c>
      <c r="W93" s="107">
        <v>10</v>
      </c>
      <c r="X93" s="109">
        <v>3.5</v>
      </c>
      <c r="Y93" s="109">
        <v>3</v>
      </c>
      <c r="Z93" s="109">
        <v>0</v>
      </c>
      <c r="AA93" s="109">
        <v>0</v>
      </c>
      <c r="AB93" s="109" t="s">
        <v>26</v>
      </c>
      <c r="AC93" s="109">
        <v>0</v>
      </c>
      <c r="AD93" s="109">
        <v>90</v>
      </c>
      <c r="AE93" s="107">
        <v>0</v>
      </c>
      <c r="AF93" s="109" t="s">
        <v>75</v>
      </c>
      <c r="AG93" s="109">
        <v>10</v>
      </c>
      <c r="AH93" s="109" t="s">
        <v>70</v>
      </c>
      <c r="AI93" s="107">
        <v>10</v>
      </c>
      <c r="AJ93" s="115">
        <f t="shared" si="18"/>
        <v>63</v>
      </c>
      <c r="AK93" s="110">
        <f t="shared" si="19"/>
        <v>1051983.54</v>
      </c>
      <c r="AL93" s="111">
        <v>1015164.12</v>
      </c>
      <c r="AM93" s="111">
        <v>36819.42</v>
      </c>
      <c r="AN93" s="110">
        <f t="shared" si="20"/>
        <v>0</v>
      </c>
      <c r="AO93" s="111">
        <v>0</v>
      </c>
      <c r="AP93" s="111">
        <v>0</v>
      </c>
      <c r="AQ93" s="111">
        <f t="shared" si="21"/>
        <v>1051983.54</v>
      </c>
      <c r="AR93" s="122">
        <f t="shared" si="22"/>
        <v>1015164.12</v>
      </c>
      <c r="AS93" s="111">
        <f t="shared" si="23"/>
        <v>36819.42</v>
      </c>
      <c r="AT93" s="112">
        <v>44063.708333333336</v>
      </c>
      <c r="AU93" s="45">
        <f t="shared" si="24"/>
        <v>3.4999996292717652</v>
      </c>
      <c r="AV93" s="45" t="e">
        <f t="shared" si="25"/>
        <v>#DIV/0!</v>
      </c>
    </row>
    <row r="94" spans="1:48" s="35" customFormat="1" ht="99" customHeight="1" x14ac:dyDescent="0.25">
      <c r="A94" s="65">
        <v>89</v>
      </c>
      <c r="B94" s="51" t="s">
        <v>208</v>
      </c>
      <c r="C94" s="77" t="s">
        <v>50</v>
      </c>
      <c r="D94" s="51" t="s">
        <v>206</v>
      </c>
      <c r="E94" s="116">
        <v>44061</v>
      </c>
      <c r="F94" s="77">
        <v>1972</v>
      </c>
      <c r="G94" s="77">
        <v>6</v>
      </c>
      <c r="H94" s="77" t="s">
        <v>26</v>
      </c>
      <c r="I94" s="77">
        <v>0</v>
      </c>
      <c r="J94" s="77" t="s">
        <v>103</v>
      </c>
      <c r="K94" s="77">
        <v>5</v>
      </c>
      <c r="L94" s="77">
        <v>72</v>
      </c>
      <c r="M94" s="77">
        <v>6</v>
      </c>
      <c r="N94" s="77" t="s">
        <v>48</v>
      </c>
      <c r="O94" s="77">
        <v>10</v>
      </c>
      <c r="P94" s="77" t="s">
        <v>79</v>
      </c>
      <c r="Q94" s="77">
        <v>3</v>
      </c>
      <c r="R94" s="77" t="s">
        <v>29</v>
      </c>
      <c r="S94" s="77">
        <v>0</v>
      </c>
      <c r="T94" s="77">
        <v>60</v>
      </c>
      <c r="U94" s="77">
        <v>3</v>
      </c>
      <c r="V94" s="77" t="s">
        <v>74</v>
      </c>
      <c r="W94" s="77">
        <v>10</v>
      </c>
      <c r="X94" s="77">
        <v>2</v>
      </c>
      <c r="Y94" s="77">
        <v>0</v>
      </c>
      <c r="Z94" s="77">
        <v>20</v>
      </c>
      <c r="AA94" s="77">
        <v>0</v>
      </c>
      <c r="AB94" s="117" t="s">
        <v>26</v>
      </c>
      <c r="AC94" s="117">
        <v>0</v>
      </c>
      <c r="AD94" s="77">
        <v>80.099999999999994</v>
      </c>
      <c r="AE94" s="77">
        <v>0</v>
      </c>
      <c r="AF94" s="117" t="s">
        <v>75</v>
      </c>
      <c r="AG94" s="117">
        <v>10</v>
      </c>
      <c r="AH94" s="117" t="s">
        <v>70</v>
      </c>
      <c r="AI94" s="77">
        <v>10</v>
      </c>
      <c r="AJ94" s="118">
        <f t="shared" si="18"/>
        <v>63</v>
      </c>
      <c r="AK94" s="119">
        <f t="shared" si="19"/>
        <v>649083.14</v>
      </c>
      <c r="AL94" s="59">
        <v>636101.48</v>
      </c>
      <c r="AM94" s="59">
        <v>12981.66</v>
      </c>
      <c r="AN94" s="119">
        <f t="shared" si="20"/>
        <v>2073911.77</v>
      </c>
      <c r="AO94" s="59">
        <v>1659129.42</v>
      </c>
      <c r="AP94" s="59">
        <v>414782.35</v>
      </c>
      <c r="AQ94" s="119">
        <f t="shared" si="21"/>
        <v>2722994.91</v>
      </c>
      <c r="AR94" s="122">
        <f t="shared" si="22"/>
        <v>2295230.9</v>
      </c>
      <c r="AS94" s="120">
        <f t="shared" si="23"/>
        <v>427764.00999999995</v>
      </c>
      <c r="AT94" s="121">
        <v>44063.72152777778</v>
      </c>
      <c r="AU94" s="5">
        <f t="shared" si="24"/>
        <v>1.9999995686222878</v>
      </c>
      <c r="AV94" s="5">
        <f t="shared" si="25"/>
        <v>19.999999807127764</v>
      </c>
    </row>
    <row r="95" spans="1:48" s="35" customFormat="1" ht="99" customHeight="1" x14ac:dyDescent="0.25">
      <c r="A95" s="65">
        <v>90</v>
      </c>
      <c r="B95" s="51" t="s">
        <v>209</v>
      </c>
      <c r="C95" s="77" t="s">
        <v>50</v>
      </c>
      <c r="D95" s="51" t="s">
        <v>210</v>
      </c>
      <c r="E95" s="116">
        <v>44060</v>
      </c>
      <c r="F95" s="77">
        <v>1986</v>
      </c>
      <c r="G95" s="77">
        <v>5</v>
      </c>
      <c r="H95" s="77" t="s">
        <v>26</v>
      </c>
      <c r="I95" s="77">
        <v>0</v>
      </c>
      <c r="J95" s="77" t="s">
        <v>103</v>
      </c>
      <c r="K95" s="77">
        <v>5</v>
      </c>
      <c r="L95" s="77">
        <v>76.459999999999994</v>
      </c>
      <c r="M95" s="77">
        <v>6</v>
      </c>
      <c r="N95" s="77" t="s">
        <v>48</v>
      </c>
      <c r="O95" s="77">
        <v>0</v>
      </c>
      <c r="P95" s="77" t="s">
        <v>79</v>
      </c>
      <c r="Q95" s="77">
        <v>3</v>
      </c>
      <c r="R95" s="77" t="s">
        <v>29</v>
      </c>
      <c r="S95" s="77">
        <v>0</v>
      </c>
      <c r="T95" s="77">
        <v>556</v>
      </c>
      <c r="U95" s="77">
        <v>7</v>
      </c>
      <c r="V95" s="77" t="s">
        <v>74</v>
      </c>
      <c r="W95" s="77">
        <v>10</v>
      </c>
      <c r="X95" s="77">
        <v>3.5</v>
      </c>
      <c r="Y95" s="77">
        <v>3</v>
      </c>
      <c r="Z95" s="77">
        <v>20.5</v>
      </c>
      <c r="AA95" s="77">
        <v>1</v>
      </c>
      <c r="AB95" s="117" t="s">
        <v>26</v>
      </c>
      <c r="AC95" s="117">
        <v>0</v>
      </c>
      <c r="AD95" s="77">
        <v>99.07</v>
      </c>
      <c r="AE95" s="77">
        <v>3</v>
      </c>
      <c r="AF95" s="117" t="s">
        <v>75</v>
      </c>
      <c r="AG95" s="117">
        <v>10</v>
      </c>
      <c r="AH95" s="117" t="s">
        <v>70</v>
      </c>
      <c r="AI95" s="77">
        <v>10</v>
      </c>
      <c r="AJ95" s="118">
        <f t="shared" si="18"/>
        <v>63</v>
      </c>
      <c r="AK95" s="119">
        <f t="shared" si="19"/>
        <v>7095876.4799999995</v>
      </c>
      <c r="AL95" s="56">
        <v>6847520.7999999998</v>
      </c>
      <c r="AM95" s="56">
        <v>248355.68</v>
      </c>
      <c r="AN95" s="119">
        <f t="shared" si="20"/>
        <v>4422651.53</v>
      </c>
      <c r="AO95" s="56">
        <v>3516007.97</v>
      </c>
      <c r="AP95" s="56">
        <v>906643.56</v>
      </c>
      <c r="AQ95" s="119">
        <f t="shared" si="21"/>
        <v>11518528.01</v>
      </c>
      <c r="AR95" s="122">
        <f t="shared" si="22"/>
        <v>10363528.77</v>
      </c>
      <c r="AS95" s="120">
        <f t="shared" si="23"/>
        <v>1154999.24</v>
      </c>
      <c r="AT95" s="121">
        <v>44063.722222222219</v>
      </c>
      <c r="AU95" s="5">
        <f t="shared" si="24"/>
        <v>3.5000000450966136</v>
      </c>
      <c r="AV95" s="5">
        <f t="shared" si="25"/>
        <v>20.499999917470323</v>
      </c>
    </row>
    <row r="96" spans="1:48" s="35" customFormat="1" ht="99" customHeight="1" x14ac:dyDescent="0.25">
      <c r="A96" s="65">
        <v>91</v>
      </c>
      <c r="B96" s="51" t="s">
        <v>211</v>
      </c>
      <c r="C96" s="77" t="s">
        <v>50</v>
      </c>
      <c r="D96" s="51" t="s">
        <v>212</v>
      </c>
      <c r="E96" s="116">
        <v>43758</v>
      </c>
      <c r="F96" s="77">
        <v>1990</v>
      </c>
      <c r="G96" s="77">
        <v>5</v>
      </c>
      <c r="H96" s="77" t="s">
        <v>26</v>
      </c>
      <c r="I96" s="77">
        <v>0</v>
      </c>
      <c r="J96" s="77" t="s">
        <v>103</v>
      </c>
      <c r="K96" s="77">
        <v>5</v>
      </c>
      <c r="L96" s="77">
        <v>60</v>
      </c>
      <c r="M96" s="77">
        <v>0</v>
      </c>
      <c r="N96" s="77" t="s">
        <v>48</v>
      </c>
      <c r="O96" s="77">
        <v>6</v>
      </c>
      <c r="P96" s="77" t="s">
        <v>79</v>
      </c>
      <c r="Q96" s="77">
        <v>3</v>
      </c>
      <c r="R96" s="77" t="s">
        <v>29</v>
      </c>
      <c r="S96" s="77">
        <v>0</v>
      </c>
      <c r="T96" s="77">
        <v>318</v>
      </c>
      <c r="U96" s="77">
        <v>7</v>
      </c>
      <c r="V96" s="77" t="s">
        <v>74</v>
      </c>
      <c r="W96" s="77">
        <v>10</v>
      </c>
      <c r="X96" s="77">
        <v>3.5</v>
      </c>
      <c r="Y96" s="77">
        <v>3</v>
      </c>
      <c r="Z96" s="77">
        <v>20.5</v>
      </c>
      <c r="AA96" s="77">
        <v>1</v>
      </c>
      <c r="AB96" s="117" t="s">
        <v>26</v>
      </c>
      <c r="AC96" s="117">
        <v>0</v>
      </c>
      <c r="AD96" s="77">
        <v>98.3</v>
      </c>
      <c r="AE96" s="77">
        <v>3</v>
      </c>
      <c r="AF96" s="117" t="s">
        <v>75</v>
      </c>
      <c r="AG96" s="117">
        <v>10</v>
      </c>
      <c r="AH96" s="117" t="s">
        <v>70</v>
      </c>
      <c r="AI96" s="77">
        <v>10</v>
      </c>
      <c r="AJ96" s="118">
        <f t="shared" si="18"/>
        <v>63</v>
      </c>
      <c r="AK96" s="119">
        <f t="shared" si="19"/>
        <v>1675952.86</v>
      </c>
      <c r="AL96" s="56">
        <v>1617294.51</v>
      </c>
      <c r="AM96" s="56">
        <v>58658.35</v>
      </c>
      <c r="AN96" s="119">
        <f t="shared" si="20"/>
        <v>3323433.84</v>
      </c>
      <c r="AO96" s="56">
        <v>2642129.9</v>
      </c>
      <c r="AP96" s="56">
        <v>681303.94</v>
      </c>
      <c r="AQ96" s="119">
        <f t="shared" si="21"/>
        <v>4999386.7</v>
      </c>
      <c r="AR96" s="122">
        <f t="shared" si="22"/>
        <v>4259424.41</v>
      </c>
      <c r="AS96" s="120">
        <f t="shared" si="23"/>
        <v>739962.28999999992</v>
      </c>
      <c r="AT96" s="121">
        <v>44063.739583333336</v>
      </c>
      <c r="AU96" s="5">
        <f t="shared" si="24"/>
        <v>3.4999999940332449</v>
      </c>
      <c r="AV96" s="5">
        <f t="shared" si="25"/>
        <v>20.500000084250207</v>
      </c>
    </row>
    <row r="97" spans="1:48" s="35" customFormat="1" ht="99" customHeight="1" x14ac:dyDescent="0.25">
      <c r="A97" s="65">
        <v>92</v>
      </c>
      <c r="B97" s="51" t="s">
        <v>217</v>
      </c>
      <c r="C97" s="77" t="s">
        <v>50</v>
      </c>
      <c r="D97" s="51" t="s">
        <v>51</v>
      </c>
      <c r="E97" s="116">
        <v>44061</v>
      </c>
      <c r="F97" s="77">
        <v>1981</v>
      </c>
      <c r="G97" s="77">
        <v>6</v>
      </c>
      <c r="H97" s="77" t="s">
        <v>26</v>
      </c>
      <c r="I97" s="77">
        <v>0</v>
      </c>
      <c r="J97" s="77" t="s">
        <v>103</v>
      </c>
      <c r="K97" s="77">
        <v>0</v>
      </c>
      <c r="L97" s="77">
        <v>93.84</v>
      </c>
      <c r="M97" s="77">
        <v>8</v>
      </c>
      <c r="N97" s="77" t="s">
        <v>48</v>
      </c>
      <c r="O97" s="77">
        <v>4</v>
      </c>
      <c r="P97" s="77" t="s">
        <v>79</v>
      </c>
      <c r="Q97" s="77">
        <v>3</v>
      </c>
      <c r="R97" s="77" t="s">
        <v>29</v>
      </c>
      <c r="S97" s="77">
        <v>0</v>
      </c>
      <c r="T97" s="77">
        <v>117</v>
      </c>
      <c r="U97" s="77">
        <v>4</v>
      </c>
      <c r="V97" s="77" t="s">
        <v>74</v>
      </c>
      <c r="W97" s="77">
        <v>10</v>
      </c>
      <c r="X97" s="77">
        <v>5.5</v>
      </c>
      <c r="Y97" s="77">
        <v>5</v>
      </c>
      <c r="Z97" s="77">
        <v>20</v>
      </c>
      <c r="AA97" s="77">
        <v>0</v>
      </c>
      <c r="AB97" s="117" t="s">
        <v>26</v>
      </c>
      <c r="AC97" s="117">
        <v>0</v>
      </c>
      <c r="AD97" s="77">
        <v>98.1</v>
      </c>
      <c r="AE97" s="77">
        <v>3</v>
      </c>
      <c r="AF97" s="117" t="s">
        <v>75</v>
      </c>
      <c r="AG97" s="117">
        <v>10</v>
      </c>
      <c r="AH97" s="117" t="s">
        <v>70</v>
      </c>
      <c r="AI97" s="77">
        <v>10</v>
      </c>
      <c r="AJ97" s="118">
        <f t="shared" si="18"/>
        <v>63</v>
      </c>
      <c r="AK97" s="119">
        <f t="shared" si="19"/>
        <v>821321.6399999999</v>
      </c>
      <c r="AL97" s="56">
        <v>776148.95</v>
      </c>
      <c r="AM97" s="56">
        <v>45172.69</v>
      </c>
      <c r="AN97" s="119">
        <f t="shared" si="20"/>
        <v>1079063.1099999999</v>
      </c>
      <c r="AO97" s="56">
        <v>863250.49</v>
      </c>
      <c r="AP97" s="56">
        <v>215812.62</v>
      </c>
      <c r="AQ97" s="119">
        <f t="shared" si="21"/>
        <v>1900384.7499999998</v>
      </c>
      <c r="AR97" s="122">
        <f t="shared" si="22"/>
        <v>1639399.44</v>
      </c>
      <c r="AS97" s="120">
        <f t="shared" si="23"/>
        <v>260985.31</v>
      </c>
      <c r="AT97" s="121">
        <v>44063.760416666664</v>
      </c>
      <c r="AU97" s="5">
        <f t="shared" si="24"/>
        <v>5.499999975649005</v>
      </c>
      <c r="AV97" s="5">
        <f t="shared" si="25"/>
        <v>19.999999814654032</v>
      </c>
    </row>
    <row r="98" spans="1:48" s="35" customFormat="1" ht="99" customHeight="1" x14ac:dyDescent="0.25">
      <c r="A98" s="65">
        <v>93</v>
      </c>
      <c r="B98" s="91" t="s">
        <v>115</v>
      </c>
      <c r="C98" s="91" t="s">
        <v>1</v>
      </c>
      <c r="D98" s="91" t="s">
        <v>47</v>
      </c>
      <c r="E98" s="92">
        <v>44047</v>
      </c>
      <c r="F98" s="91">
        <v>1974</v>
      </c>
      <c r="G98" s="91">
        <v>6</v>
      </c>
      <c r="H98" s="91" t="s">
        <v>105</v>
      </c>
      <c r="I98" s="91">
        <v>0</v>
      </c>
      <c r="J98" s="91" t="s">
        <v>103</v>
      </c>
      <c r="K98" s="91">
        <v>0</v>
      </c>
      <c r="L98" s="93">
        <v>79.62</v>
      </c>
      <c r="M98" s="91">
        <v>6</v>
      </c>
      <c r="N98" s="91" t="s">
        <v>38</v>
      </c>
      <c r="O98" s="91">
        <v>10</v>
      </c>
      <c r="P98" s="91" t="s">
        <v>73</v>
      </c>
      <c r="Q98" s="91">
        <v>3</v>
      </c>
      <c r="R98" s="91" t="s">
        <v>29</v>
      </c>
      <c r="S98" s="91">
        <v>0</v>
      </c>
      <c r="T98" s="91">
        <v>108</v>
      </c>
      <c r="U98" s="91">
        <v>4</v>
      </c>
      <c r="V98" s="91" t="s">
        <v>74</v>
      </c>
      <c r="W98" s="91">
        <v>10</v>
      </c>
      <c r="X98" s="93">
        <v>3.5</v>
      </c>
      <c r="Y98" s="93">
        <v>3</v>
      </c>
      <c r="Z98" s="93">
        <v>20.5</v>
      </c>
      <c r="AA98" s="93">
        <v>1</v>
      </c>
      <c r="AB98" s="93" t="s">
        <v>26</v>
      </c>
      <c r="AC98" s="93">
        <v>0</v>
      </c>
      <c r="AD98" s="93">
        <v>75.400000000000006</v>
      </c>
      <c r="AE98" s="91">
        <v>0</v>
      </c>
      <c r="AF98" s="93" t="s">
        <v>75</v>
      </c>
      <c r="AG98" s="66">
        <v>10</v>
      </c>
      <c r="AH98" s="93" t="s">
        <v>70</v>
      </c>
      <c r="AI98" s="91">
        <v>10</v>
      </c>
      <c r="AJ98" s="113">
        <f t="shared" si="18"/>
        <v>63</v>
      </c>
      <c r="AK98" s="94">
        <f t="shared" si="19"/>
        <v>1463882.39</v>
      </c>
      <c r="AL98" s="95">
        <v>1412646.51</v>
      </c>
      <c r="AM98" s="95">
        <v>51235.88</v>
      </c>
      <c r="AN98" s="94">
        <f t="shared" si="20"/>
        <v>983366.23</v>
      </c>
      <c r="AO98" s="95">
        <v>781776.15</v>
      </c>
      <c r="AP98" s="95">
        <v>201590.08</v>
      </c>
      <c r="AQ98" s="95">
        <f t="shared" si="21"/>
        <v>2447248.62</v>
      </c>
      <c r="AR98" s="122">
        <f t="shared" si="22"/>
        <v>2194422.66</v>
      </c>
      <c r="AS98" s="95">
        <f t="shared" si="23"/>
        <v>252825.96</v>
      </c>
      <c r="AT98" s="96">
        <v>44068.625</v>
      </c>
      <c r="AU98" s="24">
        <f t="shared" si="24"/>
        <v>3.4999997506630298</v>
      </c>
      <c r="AV98" s="24">
        <f t="shared" si="25"/>
        <v>20.500000289820811</v>
      </c>
    </row>
    <row r="99" spans="1:48" s="35" customFormat="1" ht="99" customHeight="1" x14ac:dyDescent="0.25">
      <c r="A99" s="65">
        <v>94</v>
      </c>
      <c r="B99" s="79" t="s">
        <v>171</v>
      </c>
      <c r="C99" s="79" t="s">
        <v>2</v>
      </c>
      <c r="D99" s="79" t="s">
        <v>170</v>
      </c>
      <c r="E99" s="80">
        <v>44055</v>
      </c>
      <c r="F99" s="79">
        <v>1960</v>
      </c>
      <c r="G99" s="79">
        <v>6</v>
      </c>
      <c r="H99" s="79" t="s">
        <v>32</v>
      </c>
      <c r="I99" s="79">
        <v>0</v>
      </c>
      <c r="J99" s="79" t="s">
        <v>103</v>
      </c>
      <c r="K99" s="79">
        <v>0</v>
      </c>
      <c r="L99" s="81">
        <v>73.900000000000006</v>
      </c>
      <c r="M99" s="79">
        <v>6</v>
      </c>
      <c r="N99" s="79" t="s">
        <v>38</v>
      </c>
      <c r="O99" s="79">
        <v>4</v>
      </c>
      <c r="P99" s="79" t="s">
        <v>79</v>
      </c>
      <c r="Q99" s="79">
        <v>3</v>
      </c>
      <c r="R99" s="79" t="s">
        <v>29</v>
      </c>
      <c r="S99" s="79">
        <v>0</v>
      </c>
      <c r="T99" s="79">
        <v>300</v>
      </c>
      <c r="U99" s="79">
        <v>7</v>
      </c>
      <c r="V99" s="79" t="s">
        <v>74</v>
      </c>
      <c r="W99" s="79">
        <v>10</v>
      </c>
      <c r="X99" s="81">
        <v>3</v>
      </c>
      <c r="Y99" s="81">
        <v>3</v>
      </c>
      <c r="Z99" s="81">
        <v>21</v>
      </c>
      <c r="AA99" s="81">
        <v>1</v>
      </c>
      <c r="AB99" s="81" t="s">
        <v>32</v>
      </c>
      <c r="AC99" s="81">
        <v>0</v>
      </c>
      <c r="AD99" s="81">
        <v>98</v>
      </c>
      <c r="AE99" s="79">
        <v>3</v>
      </c>
      <c r="AF99" s="81" t="s">
        <v>75</v>
      </c>
      <c r="AG99" s="39">
        <v>10</v>
      </c>
      <c r="AH99" s="81" t="s">
        <v>70</v>
      </c>
      <c r="AI99" s="79">
        <v>10</v>
      </c>
      <c r="AJ99" s="85">
        <f t="shared" si="18"/>
        <v>63</v>
      </c>
      <c r="AK99" s="86">
        <f t="shared" si="19"/>
        <v>964618.8</v>
      </c>
      <c r="AL99" s="36">
        <v>935680.24</v>
      </c>
      <c r="AM99" s="36">
        <v>28938.560000000001</v>
      </c>
      <c r="AN99" s="100">
        <f t="shared" si="20"/>
        <v>1352159.6400000001</v>
      </c>
      <c r="AO99" s="38">
        <v>1068206.1200000001</v>
      </c>
      <c r="AP99" s="38">
        <v>283953.52</v>
      </c>
      <c r="AQ99" s="87">
        <f t="shared" si="21"/>
        <v>2316778.4400000004</v>
      </c>
      <c r="AR99" s="122">
        <f t="shared" si="22"/>
        <v>2003886.36</v>
      </c>
      <c r="AS99" s="87">
        <f t="shared" si="23"/>
        <v>312892.08</v>
      </c>
      <c r="AT99" s="84" t="s">
        <v>173</v>
      </c>
      <c r="AU99" s="15">
        <f t="shared" si="24"/>
        <v>2.999999585328422</v>
      </c>
      <c r="AV99" s="15">
        <f t="shared" si="25"/>
        <v>20.999999674594637</v>
      </c>
    </row>
    <row r="100" spans="1:48" s="35" customFormat="1" ht="99" customHeight="1" x14ac:dyDescent="0.25">
      <c r="A100" s="65">
        <v>95</v>
      </c>
      <c r="B100" s="79" t="s">
        <v>138</v>
      </c>
      <c r="C100" s="79" t="s">
        <v>2</v>
      </c>
      <c r="D100" s="79" t="s">
        <v>25</v>
      </c>
      <c r="E100" s="80">
        <v>44050</v>
      </c>
      <c r="F100" s="79">
        <v>1974</v>
      </c>
      <c r="G100" s="79">
        <v>6</v>
      </c>
      <c r="H100" s="79" t="s">
        <v>32</v>
      </c>
      <c r="I100" s="79">
        <v>0</v>
      </c>
      <c r="J100" s="79" t="s">
        <v>103</v>
      </c>
      <c r="K100" s="79">
        <v>0</v>
      </c>
      <c r="L100" s="81">
        <v>80.89</v>
      </c>
      <c r="M100" s="79">
        <v>7</v>
      </c>
      <c r="N100" s="79" t="s">
        <v>38</v>
      </c>
      <c r="O100" s="79">
        <v>4</v>
      </c>
      <c r="P100" s="79" t="s">
        <v>79</v>
      </c>
      <c r="Q100" s="79">
        <v>3</v>
      </c>
      <c r="R100" s="79" t="s">
        <v>29</v>
      </c>
      <c r="S100" s="79">
        <v>0</v>
      </c>
      <c r="T100" s="79">
        <v>450</v>
      </c>
      <c r="U100" s="79">
        <v>7</v>
      </c>
      <c r="V100" s="79" t="s">
        <v>74</v>
      </c>
      <c r="W100" s="79">
        <v>10</v>
      </c>
      <c r="X100" s="81">
        <v>3.5</v>
      </c>
      <c r="Y100" s="81">
        <v>3</v>
      </c>
      <c r="Z100" s="81">
        <v>20.5</v>
      </c>
      <c r="AA100" s="81">
        <v>1</v>
      </c>
      <c r="AB100" s="81" t="s">
        <v>32</v>
      </c>
      <c r="AC100" s="81">
        <v>0</v>
      </c>
      <c r="AD100" s="81">
        <v>98</v>
      </c>
      <c r="AE100" s="79">
        <v>2</v>
      </c>
      <c r="AF100" s="81" t="s">
        <v>75</v>
      </c>
      <c r="AG100" s="39">
        <v>10</v>
      </c>
      <c r="AH100" s="81" t="s">
        <v>70</v>
      </c>
      <c r="AI100" s="79">
        <v>10</v>
      </c>
      <c r="AJ100" s="85">
        <f t="shared" si="18"/>
        <v>63</v>
      </c>
      <c r="AK100" s="86">
        <f t="shared" si="19"/>
        <v>2409035.3800000004</v>
      </c>
      <c r="AL100" s="36">
        <v>2324719.14</v>
      </c>
      <c r="AM100" s="36">
        <v>84316.24</v>
      </c>
      <c r="AN100" s="100">
        <f t="shared" si="20"/>
        <v>1920171.66</v>
      </c>
      <c r="AO100" s="38">
        <v>1526536.47</v>
      </c>
      <c r="AP100" s="38">
        <v>393635.19</v>
      </c>
      <c r="AQ100" s="87">
        <f t="shared" si="21"/>
        <v>4329207.04</v>
      </c>
      <c r="AR100" s="122">
        <f t="shared" si="22"/>
        <v>3851255.6100000003</v>
      </c>
      <c r="AS100" s="87">
        <f t="shared" si="23"/>
        <v>477951.43</v>
      </c>
      <c r="AT100" s="84" t="s">
        <v>172</v>
      </c>
      <c r="AU100" s="15">
        <f t="shared" si="24"/>
        <v>3.5000000705676637</v>
      </c>
      <c r="AV100" s="15">
        <f t="shared" si="25"/>
        <v>20.499999984376398</v>
      </c>
    </row>
    <row r="101" spans="1:48" s="35" customFormat="1" ht="99" customHeight="1" x14ac:dyDescent="0.25">
      <c r="A101" s="65">
        <v>96</v>
      </c>
      <c r="B101" s="62" t="s">
        <v>86</v>
      </c>
      <c r="C101" s="62" t="s">
        <v>46</v>
      </c>
      <c r="D101" s="62" t="s">
        <v>25</v>
      </c>
      <c r="E101" s="67">
        <v>44050</v>
      </c>
      <c r="F101" s="62">
        <v>1969</v>
      </c>
      <c r="G101" s="62">
        <v>6</v>
      </c>
      <c r="H101" s="62" t="s">
        <v>32</v>
      </c>
      <c r="I101" s="62">
        <v>0</v>
      </c>
      <c r="J101" s="62" t="s">
        <v>106</v>
      </c>
      <c r="K101" s="62">
        <v>5</v>
      </c>
      <c r="L101" s="62">
        <v>69.17</v>
      </c>
      <c r="M101" s="62">
        <v>5</v>
      </c>
      <c r="N101" s="62" t="s">
        <v>38</v>
      </c>
      <c r="O101" s="62">
        <v>3</v>
      </c>
      <c r="P101" s="62" t="s">
        <v>79</v>
      </c>
      <c r="Q101" s="62">
        <v>3</v>
      </c>
      <c r="R101" s="62" t="s">
        <v>29</v>
      </c>
      <c r="S101" s="62">
        <v>0</v>
      </c>
      <c r="T101" s="62">
        <v>81</v>
      </c>
      <c r="U101" s="62">
        <v>3</v>
      </c>
      <c r="V101" s="62" t="s">
        <v>80</v>
      </c>
      <c r="W101" s="62">
        <v>10</v>
      </c>
      <c r="X101" s="62">
        <v>3.5</v>
      </c>
      <c r="Y101" s="62">
        <v>3</v>
      </c>
      <c r="Z101" s="62">
        <v>20.5</v>
      </c>
      <c r="AA101" s="62">
        <v>1</v>
      </c>
      <c r="AB101" s="62" t="s">
        <v>81</v>
      </c>
      <c r="AC101" s="62">
        <v>0</v>
      </c>
      <c r="AD101" s="62">
        <v>98.1</v>
      </c>
      <c r="AE101" s="62">
        <v>3</v>
      </c>
      <c r="AF101" s="62" t="s">
        <v>75</v>
      </c>
      <c r="AG101" s="62">
        <v>10</v>
      </c>
      <c r="AH101" s="62" t="s">
        <v>70</v>
      </c>
      <c r="AI101" s="62">
        <v>10</v>
      </c>
      <c r="AJ101" s="85">
        <f t="shared" si="18"/>
        <v>62</v>
      </c>
      <c r="AK101" s="86">
        <f t="shared" si="19"/>
        <v>1068195.5</v>
      </c>
      <c r="AL101" s="87">
        <v>1030808.66</v>
      </c>
      <c r="AM101" s="87">
        <v>37386.839999999997</v>
      </c>
      <c r="AN101" s="86">
        <f t="shared" si="20"/>
        <v>3076693.46</v>
      </c>
      <c r="AO101" s="87">
        <v>2445971.2999999998</v>
      </c>
      <c r="AP101" s="87">
        <v>630722.16</v>
      </c>
      <c r="AQ101" s="87">
        <f t="shared" si="21"/>
        <v>4144888.96</v>
      </c>
      <c r="AR101" s="122">
        <f t="shared" si="22"/>
        <v>3476779.96</v>
      </c>
      <c r="AS101" s="87">
        <f t="shared" si="23"/>
        <v>668109</v>
      </c>
      <c r="AT101" s="88">
        <v>44060.375</v>
      </c>
      <c r="AU101" s="15">
        <f t="shared" si="24"/>
        <v>3.4999997659604438</v>
      </c>
      <c r="AV101" s="15">
        <f t="shared" si="25"/>
        <v>20.500000022751699</v>
      </c>
    </row>
    <row r="102" spans="1:48" s="35" customFormat="1" ht="99" customHeight="1" x14ac:dyDescent="0.25">
      <c r="A102" s="65">
        <v>97</v>
      </c>
      <c r="B102" s="62" t="s">
        <v>93</v>
      </c>
      <c r="C102" s="62" t="s">
        <v>46</v>
      </c>
      <c r="D102" s="62" t="s">
        <v>25</v>
      </c>
      <c r="E102" s="67">
        <v>44053</v>
      </c>
      <c r="F102" s="62">
        <v>1962</v>
      </c>
      <c r="G102" s="62">
        <v>6</v>
      </c>
      <c r="H102" s="62" t="s">
        <v>94</v>
      </c>
      <c r="I102" s="62">
        <v>2</v>
      </c>
      <c r="J102" s="62" t="s">
        <v>106</v>
      </c>
      <c r="K102" s="62">
        <v>5</v>
      </c>
      <c r="L102" s="62">
        <v>67</v>
      </c>
      <c r="M102" s="62">
        <v>5</v>
      </c>
      <c r="N102" s="62" t="s">
        <v>38</v>
      </c>
      <c r="O102" s="62">
        <v>4</v>
      </c>
      <c r="P102" s="62" t="s">
        <v>79</v>
      </c>
      <c r="Q102" s="62">
        <v>3</v>
      </c>
      <c r="R102" s="62" t="s">
        <v>29</v>
      </c>
      <c r="S102" s="62">
        <v>0</v>
      </c>
      <c r="T102" s="62">
        <v>63</v>
      </c>
      <c r="U102" s="62">
        <v>3</v>
      </c>
      <c r="V102" s="62" t="s">
        <v>80</v>
      </c>
      <c r="W102" s="62">
        <v>10</v>
      </c>
      <c r="X102" s="62">
        <v>3.5</v>
      </c>
      <c r="Y102" s="62">
        <v>3</v>
      </c>
      <c r="Z102" s="62">
        <v>20.5</v>
      </c>
      <c r="AA102" s="62">
        <v>1</v>
      </c>
      <c r="AB102" s="62" t="s">
        <v>81</v>
      </c>
      <c r="AC102" s="62">
        <v>0</v>
      </c>
      <c r="AD102" s="62">
        <v>87.5</v>
      </c>
      <c r="AE102" s="62">
        <v>0</v>
      </c>
      <c r="AF102" s="62" t="s">
        <v>75</v>
      </c>
      <c r="AG102" s="62">
        <v>10</v>
      </c>
      <c r="AH102" s="62" t="s">
        <v>70</v>
      </c>
      <c r="AI102" s="62">
        <v>10</v>
      </c>
      <c r="AJ102" s="85">
        <f t="shared" ref="AJ102:AJ129" si="26">G102+I102+K102+M102+O102+Q102+S102+U102+W102+Y102+AA102+AC102+AE102+AG102+AI102</f>
        <v>62</v>
      </c>
      <c r="AK102" s="86">
        <f t="shared" ref="AK102:AK129" si="27">AL102+AM102</f>
        <v>905758.45000000007</v>
      </c>
      <c r="AL102" s="87">
        <v>874056.9</v>
      </c>
      <c r="AM102" s="87">
        <v>31701.55</v>
      </c>
      <c r="AN102" s="86">
        <f t="shared" ref="AN102:AN129" si="28">AO102+AP102</f>
        <v>1601420.75</v>
      </c>
      <c r="AO102" s="87">
        <v>1273129.5</v>
      </c>
      <c r="AP102" s="87">
        <v>328291.25</v>
      </c>
      <c r="AQ102" s="87">
        <f t="shared" ref="AQ102:AQ129" si="29">AK102+AN102</f>
        <v>2507179.2000000002</v>
      </c>
      <c r="AR102" s="122">
        <f t="shared" ref="AR102:AR129" si="30">AL102+AO102</f>
        <v>2147186.4</v>
      </c>
      <c r="AS102" s="87">
        <f t="shared" ref="AS102:AS129" si="31">AM102+AP102</f>
        <v>359992.8</v>
      </c>
      <c r="AT102" s="88">
        <v>44060.375</v>
      </c>
      <c r="AU102" s="15">
        <f t="shared" si="24"/>
        <v>3.5000004692200215</v>
      </c>
      <c r="AV102" s="15">
        <f t="shared" si="25"/>
        <v>20.499999765832932</v>
      </c>
    </row>
    <row r="103" spans="1:48" s="35" customFormat="1" ht="99" customHeight="1" x14ac:dyDescent="0.25">
      <c r="A103" s="65">
        <v>98</v>
      </c>
      <c r="B103" s="62" t="s">
        <v>99</v>
      </c>
      <c r="C103" s="62" t="s">
        <v>46</v>
      </c>
      <c r="D103" s="62" t="s">
        <v>33</v>
      </c>
      <c r="E103" s="67">
        <v>44058</v>
      </c>
      <c r="F103" s="62">
        <v>1967</v>
      </c>
      <c r="G103" s="62">
        <v>6</v>
      </c>
      <c r="H103" s="62" t="s">
        <v>32</v>
      </c>
      <c r="I103" s="62">
        <v>0</v>
      </c>
      <c r="J103" s="62" t="s">
        <v>103</v>
      </c>
      <c r="K103" s="62">
        <v>5</v>
      </c>
      <c r="L103" s="62">
        <v>70</v>
      </c>
      <c r="M103" s="62">
        <v>6</v>
      </c>
      <c r="N103" s="62" t="s">
        <v>100</v>
      </c>
      <c r="O103" s="62">
        <v>4</v>
      </c>
      <c r="P103" s="62" t="s">
        <v>79</v>
      </c>
      <c r="Q103" s="62">
        <v>3</v>
      </c>
      <c r="R103" s="62" t="s">
        <v>29</v>
      </c>
      <c r="S103" s="62">
        <v>0</v>
      </c>
      <c r="T103" s="62">
        <v>119</v>
      </c>
      <c r="U103" s="62">
        <v>4</v>
      </c>
      <c r="V103" s="62" t="s">
        <v>74</v>
      </c>
      <c r="W103" s="62">
        <v>10</v>
      </c>
      <c r="X103" s="62">
        <v>3.5</v>
      </c>
      <c r="Y103" s="62">
        <v>3</v>
      </c>
      <c r="Z103" s="62">
        <v>20.5</v>
      </c>
      <c r="AA103" s="62">
        <v>1</v>
      </c>
      <c r="AB103" s="62" t="s">
        <v>26</v>
      </c>
      <c r="AC103" s="62">
        <v>0</v>
      </c>
      <c r="AD103" s="62">
        <v>95</v>
      </c>
      <c r="AE103" s="62">
        <v>0</v>
      </c>
      <c r="AF103" s="62" t="s">
        <v>75</v>
      </c>
      <c r="AG103" s="62">
        <v>10</v>
      </c>
      <c r="AH103" s="62" t="s">
        <v>70</v>
      </c>
      <c r="AI103" s="62">
        <v>10</v>
      </c>
      <c r="AJ103" s="85">
        <f t="shared" si="26"/>
        <v>62</v>
      </c>
      <c r="AK103" s="86">
        <f t="shared" si="27"/>
        <v>1661747.96</v>
      </c>
      <c r="AL103" s="87">
        <v>1603586.78</v>
      </c>
      <c r="AM103" s="87">
        <v>58161.18</v>
      </c>
      <c r="AN103" s="86">
        <f t="shared" si="28"/>
        <v>1291029.92</v>
      </c>
      <c r="AO103" s="87">
        <v>1026368.79</v>
      </c>
      <c r="AP103" s="87">
        <v>264661.13</v>
      </c>
      <c r="AQ103" s="87">
        <f t="shared" si="29"/>
        <v>2952777.88</v>
      </c>
      <c r="AR103" s="122">
        <f t="shared" si="30"/>
        <v>2629955.5700000003</v>
      </c>
      <c r="AS103" s="87">
        <f t="shared" si="31"/>
        <v>322822.31</v>
      </c>
      <c r="AT103" s="88">
        <v>44060.375</v>
      </c>
      <c r="AU103" s="15">
        <f t="shared" si="24"/>
        <v>3.500000084248637</v>
      </c>
      <c r="AV103" s="15">
        <f t="shared" si="25"/>
        <v>20.499999721152861</v>
      </c>
    </row>
    <row r="104" spans="1:48" s="35" customFormat="1" ht="99" customHeight="1" x14ac:dyDescent="0.25">
      <c r="A104" s="65">
        <v>99</v>
      </c>
      <c r="B104" s="51" t="s">
        <v>200</v>
      </c>
      <c r="C104" s="77" t="s">
        <v>50</v>
      </c>
      <c r="D104" s="51" t="s">
        <v>47</v>
      </c>
      <c r="E104" s="116">
        <v>43903</v>
      </c>
      <c r="F104" s="77">
        <v>1989</v>
      </c>
      <c r="G104" s="77">
        <v>5</v>
      </c>
      <c r="H104" s="77" t="s">
        <v>26</v>
      </c>
      <c r="I104" s="77">
        <v>0</v>
      </c>
      <c r="J104" s="77" t="s">
        <v>103</v>
      </c>
      <c r="K104" s="77">
        <v>5</v>
      </c>
      <c r="L104" s="77">
        <v>68.540000000000006</v>
      </c>
      <c r="M104" s="77">
        <v>5</v>
      </c>
      <c r="N104" s="77" t="s">
        <v>48</v>
      </c>
      <c r="O104" s="77">
        <v>0</v>
      </c>
      <c r="P104" s="77" t="s">
        <v>79</v>
      </c>
      <c r="Q104" s="77">
        <v>3</v>
      </c>
      <c r="R104" s="77" t="s">
        <v>29</v>
      </c>
      <c r="S104" s="77">
        <v>0</v>
      </c>
      <c r="T104" s="77">
        <v>435</v>
      </c>
      <c r="U104" s="77">
        <v>7</v>
      </c>
      <c r="V104" s="77" t="s">
        <v>74</v>
      </c>
      <c r="W104" s="77">
        <v>10</v>
      </c>
      <c r="X104" s="117">
        <v>3.5</v>
      </c>
      <c r="Y104" s="117">
        <v>3</v>
      </c>
      <c r="Z104" s="117">
        <v>20.5</v>
      </c>
      <c r="AA104" s="117">
        <v>1</v>
      </c>
      <c r="AB104" s="117" t="s">
        <v>26</v>
      </c>
      <c r="AC104" s="117">
        <v>0</v>
      </c>
      <c r="AD104" s="77">
        <v>99.9</v>
      </c>
      <c r="AE104" s="77">
        <v>3</v>
      </c>
      <c r="AF104" s="117" t="s">
        <v>75</v>
      </c>
      <c r="AG104" s="117">
        <v>10</v>
      </c>
      <c r="AH104" s="117" t="s">
        <v>70</v>
      </c>
      <c r="AI104" s="77">
        <v>10</v>
      </c>
      <c r="AJ104" s="118">
        <f t="shared" si="26"/>
        <v>62</v>
      </c>
      <c r="AK104" s="119">
        <f t="shared" si="27"/>
        <v>1447247.47</v>
      </c>
      <c r="AL104" s="56">
        <v>1396593.81</v>
      </c>
      <c r="AM104" s="56">
        <v>50653.66</v>
      </c>
      <c r="AN104" s="119">
        <f t="shared" si="28"/>
        <v>5336130.55</v>
      </c>
      <c r="AO104" s="56">
        <v>4242223.79</v>
      </c>
      <c r="AP104" s="56">
        <v>1093906.76</v>
      </c>
      <c r="AQ104" s="119">
        <f t="shared" si="29"/>
        <v>6783378.0199999996</v>
      </c>
      <c r="AR104" s="122">
        <f t="shared" si="30"/>
        <v>5638817.5999999996</v>
      </c>
      <c r="AS104" s="120">
        <f t="shared" si="31"/>
        <v>1144560.42</v>
      </c>
      <c r="AT104" s="121">
        <v>44063.625694444447</v>
      </c>
      <c r="AU104" s="5">
        <f t="shared" si="24"/>
        <v>3.4999998998098096</v>
      </c>
      <c r="AV104" s="5">
        <f t="shared" si="25"/>
        <v>20.499999948464531</v>
      </c>
    </row>
    <row r="105" spans="1:48" s="35" customFormat="1" ht="99" customHeight="1" x14ac:dyDescent="0.25">
      <c r="A105" s="65">
        <v>100</v>
      </c>
      <c r="B105" s="51" t="s">
        <v>61</v>
      </c>
      <c r="C105" s="77" t="s">
        <v>50</v>
      </c>
      <c r="D105" s="51" t="s">
        <v>60</v>
      </c>
      <c r="E105" s="116">
        <v>43904</v>
      </c>
      <c r="F105" s="77">
        <v>2000</v>
      </c>
      <c r="G105" s="77">
        <v>3</v>
      </c>
      <c r="H105" s="77" t="s">
        <v>26</v>
      </c>
      <c r="I105" s="77">
        <v>0</v>
      </c>
      <c r="J105" s="77" t="s">
        <v>103</v>
      </c>
      <c r="K105" s="77">
        <v>5</v>
      </c>
      <c r="L105" s="77">
        <v>67.39</v>
      </c>
      <c r="M105" s="77">
        <v>5</v>
      </c>
      <c r="N105" s="77" t="s">
        <v>48</v>
      </c>
      <c r="O105" s="77">
        <v>9</v>
      </c>
      <c r="P105" s="77" t="s">
        <v>52</v>
      </c>
      <c r="Q105" s="77">
        <v>0</v>
      </c>
      <c r="R105" s="77" t="s">
        <v>28</v>
      </c>
      <c r="S105" s="77">
        <v>3</v>
      </c>
      <c r="T105" s="77">
        <v>108</v>
      </c>
      <c r="U105" s="77">
        <v>4</v>
      </c>
      <c r="V105" s="77" t="s">
        <v>74</v>
      </c>
      <c r="W105" s="77">
        <v>10</v>
      </c>
      <c r="X105" s="77">
        <v>5</v>
      </c>
      <c r="Y105" s="77">
        <v>3</v>
      </c>
      <c r="Z105" s="77">
        <v>0</v>
      </c>
      <c r="AA105" s="77">
        <v>0</v>
      </c>
      <c r="AB105" s="117" t="s">
        <v>26</v>
      </c>
      <c r="AC105" s="117">
        <v>0</v>
      </c>
      <c r="AD105" s="77">
        <v>92</v>
      </c>
      <c r="AE105" s="77">
        <v>0</v>
      </c>
      <c r="AF105" s="117" t="s">
        <v>75</v>
      </c>
      <c r="AG105" s="117">
        <v>10</v>
      </c>
      <c r="AH105" s="117" t="s">
        <v>70</v>
      </c>
      <c r="AI105" s="77">
        <v>10</v>
      </c>
      <c r="AJ105" s="118">
        <f t="shared" si="26"/>
        <v>62</v>
      </c>
      <c r="AK105" s="119">
        <f t="shared" si="27"/>
        <v>1073522.6499999999</v>
      </c>
      <c r="AL105" s="56">
        <v>1019846.52</v>
      </c>
      <c r="AM105" s="56">
        <v>53676.13</v>
      </c>
      <c r="AN105" s="119">
        <f t="shared" si="28"/>
        <v>0</v>
      </c>
      <c r="AO105" s="56">
        <v>0</v>
      </c>
      <c r="AP105" s="56">
        <v>0</v>
      </c>
      <c r="AQ105" s="119">
        <f t="shared" si="29"/>
        <v>1073522.6499999999</v>
      </c>
      <c r="AR105" s="122">
        <f t="shared" si="30"/>
        <v>1019846.52</v>
      </c>
      <c r="AS105" s="120">
        <f t="shared" si="31"/>
        <v>53676.13</v>
      </c>
      <c r="AT105" s="121">
        <v>44063.645138888889</v>
      </c>
      <c r="AU105" s="5">
        <f t="shared" si="24"/>
        <v>4.999999767121821</v>
      </c>
      <c r="AV105" s="5" t="e">
        <f t="shared" si="25"/>
        <v>#DIV/0!</v>
      </c>
    </row>
    <row r="106" spans="1:48" s="35" customFormat="1" ht="99" customHeight="1" x14ac:dyDescent="0.25">
      <c r="A106" s="65">
        <v>101</v>
      </c>
      <c r="B106" s="51" t="s">
        <v>205</v>
      </c>
      <c r="C106" s="77" t="s">
        <v>50</v>
      </c>
      <c r="D106" s="51" t="s">
        <v>60</v>
      </c>
      <c r="E106" s="116">
        <v>43904</v>
      </c>
      <c r="F106" s="77">
        <v>1996</v>
      </c>
      <c r="G106" s="77">
        <v>3</v>
      </c>
      <c r="H106" s="77" t="s">
        <v>26</v>
      </c>
      <c r="I106" s="77">
        <v>0</v>
      </c>
      <c r="J106" s="77" t="s">
        <v>103</v>
      </c>
      <c r="K106" s="77">
        <v>5</v>
      </c>
      <c r="L106" s="77">
        <v>67.959999999999994</v>
      </c>
      <c r="M106" s="77">
        <v>5</v>
      </c>
      <c r="N106" s="77" t="s">
        <v>48</v>
      </c>
      <c r="O106" s="77">
        <v>6</v>
      </c>
      <c r="P106" s="77" t="s">
        <v>52</v>
      </c>
      <c r="Q106" s="77">
        <v>0</v>
      </c>
      <c r="R106" s="77" t="s">
        <v>28</v>
      </c>
      <c r="S106" s="77">
        <v>3</v>
      </c>
      <c r="T106" s="77">
        <v>230</v>
      </c>
      <c r="U106" s="77">
        <v>7</v>
      </c>
      <c r="V106" s="77" t="s">
        <v>74</v>
      </c>
      <c r="W106" s="77">
        <v>10</v>
      </c>
      <c r="X106" s="77">
        <v>5</v>
      </c>
      <c r="Y106" s="77">
        <v>3</v>
      </c>
      <c r="Z106" s="77">
        <v>0</v>
      </c>
      <c r="AA106" s="77">
        <v>0</v>
      </c>
      <c r="AB106" s="117" t="s">
        <v>26</v>
      </c>
      <c r="AC106" s="117">
        <v>0</v>
      </c>
      <c r="AD106" s="77">
        <v>92</v>
      </c>
      <c r="AE106" s="77">
        <v>0</v>
      </c>
      <c r="AF106" s="117" t="s">
        <v>75</v>
      </c>
      <c r="AG106" s="117">
        <v>10</v>
      </c>
      <c r="AH106" s="117" t="s">
        <v>70</v>
      </c>
      <c r="AI106" s="77">
        <v>10</v>
      </c>
      <c r="AJ106" s="118">
        <f t="shared" si="26"/>
        <v>62</v>
      </c>
      <c r="AK106" s="119">
        <f t="shared" si="27"/>
        <v>2374844.7600000002</v>
      </c>
      <c r="AL106" s="56">
        <v>2256102.52</v>
      </c>
      <c r="AM106" s="56">
        <v>118742.24</v>
      </c>
      <c r="AN106" s="119">
        <f t="shared" si="28"/>
        <v>0</v>
      </c>
      <c r="AO106" s="56">
        <v>0</v>
      </c>
      <c r="AP106" s="56">
        <v>0</v>
      </c>
      <c r="AQ106" s="119">
        <f t="shared" si="29"/>
        <v>2374844.7600000002</v>
      </c>
      <c r="AR106" s="122">
        <f t="shared" si="30"/>
        <v>2256102.52</v>
      </c>
      <c r="AS106" s="120">
        <f t="shared" si="31"/>
        <v>118742.24</v>
      </c>
      <c r="AT106" s="121">
        <v>44063.649305555555</v>
      </c>
      <c r="AU106" s="5">
        <f t="shared" si="24"/>
        <v>5.0000000842160306</v>
      </c>
      <c r="AV106" s="5" t="e">
        <f t="shared" si="25"/>
        <v>#DIV/0!</v>
      </c>
    </row>
    <row r="107" spans="1:48" s="35" customFormat="1" ht="99" customHeight="1" x14ac:dyDescent="0.25">
      <c r="A107" s="65">
        <v>102</v>
      </c>
      <c r="B107" s="51" t="s">
        <v>56</v>
      </c>
      <c r="C107" s="77" t="s">
        <v>50</v>
      </c>
      <c r="D107" s="51" t="s">
        <v>57</v>
      </c>
      <c r="E107" s="116">
        <v>43976</v>
      </c>
      <c r="F107" s="77">
        <v>1978</v>
      </c>
      <c r="G107" s="77">
        <v>6</v>
      </c>
      <c r="H107" s="77" t="s">
        <v>26</v>
      </c>
      <c r="I107" s="77">
        <v>0</v>
      </c>
      <c r="J107" s="77" t="s">
        <v>103</v>
      </c>
      <c r="K107" s="77">
        <v>5</v>
      </c>
      <c r="L107" s="77">
        <v>89.15</v>
      </c>
      <c r="M107" s="77">
        <v>7</v>
      </c>
      <c r="N107" s="77" t="s">
        <v>48</v>
      </c>
      <c r="O107" s="77">
        <v>4</v>
      </c>
      <c r="P107" s="77" t="s">
        <v>79</v>
      </c>
      <c r="Q107" s="77">
        <v>3</v>
      </c>
      <c r="R107" s="77" t="s">
        <v>29</v>
      </c>
      <c r="S107" s="77">
        <v>0</v>
      </c>
      <c r="T107" s="77">
        <v>61</v>
      </c>
      <c r="U107" s="77">
        <v>3</v>
      </c>
      <c r="V107" s="77" t="s">
        <v>74</v>
      </c>
      <c r="W107" s="77">
        <v>10</v>
      </c>
      <c r="X107" s="77">
        <v>3</v>
      </c>
      <c r="Y107" s="77">
        <v>0</v>
      </c>
      <c r="Z107" s="77">
        <v>21</v>
      </c>
      <c r="AA107" s="77">
        <v>1</v>
      </c>
      <c r="AB107" s="117" t="s">
        <v>26</v>
      </c>
      <c r="AC107" s="117">
        <v>0</v>
      </c>
      <c r="AD107" s="77">
        <v>96.7</v>
      </c>
      <c r="AE107" s="77">
        <v>3</v>
      </c>
      <c r="AF107" s="117" t="s">
        <v>75</v>
      </c>
      <c r="AG107" s="117">
        <v>10</v>
      </c>
      <c r="AH107" s="117" t="s">
        <v>70</v>
      </c>
      <c r="AI107" s="77">
        <v>10</v>
      </c>
      <c r="AJ107" s="118">
        <f t="shared" si="26"/>
        <v>62</v>
      </c>
      <c r="AK107" s="119">
        <f t="shared" si="27"/>
        <v>1035107.72</v>
      </c>
      <c r="AL107" s="56">
        <v>1004054.49</v>
      </c>
      <c r="AM107" s="56">
        <v>31053.23</v>
      </c>
      <c r="AN107" s="119">
        <f t="shared" si="28"/>
        <v>312635.7</v>
      </c>
      <c r="AO107" s="56">
        <v>246982.2</v>
      </c>
      <c r="AP107" s="56">
        <v>65653.5</v>
      </c>
      <c r="AQ107" s="119">
        <f t="shared" si="29"/>
        <v>1347743.42</v>
      </c>
      <c r="AR107" s="122">
        <f t="shared" si="30"/>
        <v>1251036.69</v>
      </c>
      <c r="AS107" s="120">
        <f t="shared" si="31"/>
        <v>96706.73</v>
      </c>
      <c r="AT107" s="121">
        <v>44063.705555555556</v>
      </c>
      <c r="AU107" s="5">
        <f t="shared" si="24"/>
        <v>2.9999998454267156</v>
      </c>
      <c r="AV107" s="5">
        <f t="shared" si="25"/>
        <v>21.000000959583311</v>
      </c>
    </row>
    <row r="108" spans="1:48" s="35" customFormat="1" ht="99" customHeight="1" x14ac:dyDescent="0.25">
      <c r="A108" s="65">
        <v>103</v>
      </c>
      <c r="B108" s="51" t="s">
        <v>213</v>
      </c>
      <c r="C108" s="77" t="s">
        <v>50</v>
      </c>
      <c r="D108" s="51" t="s">
        <v>214</v>
      </c>
      <c r="E108" s="116">
        <v>44061</v>
      </c>
      <c r="F108" s="77">
        <v>1978</v>
      </c>
      <c r="G108" s="77">
        <v>6</v>
      </c>
      <c r="H108" s="77" t="s">
        <v>26</v>
      </c>
      <c r="I108" s="77">
        <v>0</v>
      </c>
      <c r="J108" s="77" t="s">
        <v>103</v>
      </c>
      <c r="K108" s="77">
        <v>5</v>
      </c>
      <c r="L108" s="77">
        <v>81.55</v>
      </c>
      <c r="M108" s="77">
        <v>7</v>
      </c>
      <c r="N108" s="77" t="s">
        <v>48</v>
      </c>
      <c r="O108" s="77">
        <v>7</v>
      </c>
      <c r="P108" s="77" t="s">
        <v>79</v>
      </c>
      <c r="Q108" s="77">
        <v>3</v>
      </c>
      <c r="R108" s="77" t="s">
        <v>29</v>
      </c>
      <c r="S108" s="77">
        <v>0</v>
      </c>
      <c r="T108" s="77">
        <v>128</v>
      </c>
      <c r="U108" s="77">
        <v>4</v>
      </c>
      <c r="V108" s="77" t="s">
        <v>74</v>
      </c>
      <c r="W108" s="77">
        <v>10</v>
      </c>
      <c r="X108" s="77">
        <v>2</v>
      </c>
      <c r="Y108" s="77">
        <v>0</v>
      </c>
      <c r="Z108" s="77">
        <v>20</v>
      </c>
      <c r="AA108" s="77">
        <v>0</v>
      </c>
      <c r="AB108" s="117" t="s">
        <v>26</v>
      </c>
      <c r="AC108" s="117">
        <v>0</v>
      </c>
      <c r="AD108" s="77">
        <v>89</v>
      </c>
      <c r="AE108" s="77">
        <v>0</v>
      </c>
      <c r="AF108" s="117" t="s">
        <v>75</v>
      </c>
      <c r="AG108" s="117">
        <v>10</v>
      </c>
      <c r="AH108" s="117" t="s">
        <v>70</v>
      </c>
      <c r="AI108" s="77">
        <v>10</v>
      </c>
      <c r="AJ108" s="118">
        <f t="shared" si="26"/>
        <v>62</v>
      </c>
      <c r="AK108" s="119">
        <f t="shared" si="27"/>
        <v>1618967.1600000001</v>
      </c>
      <c r="AL108" s="56">
        <v>1586587.82</v>
      </c>
      <c r="AM108" s="56">
        <v>32379.34</v>
      </c>
      <c r="AN108" s="119">
        <f t="shared" si="28"/>
        <v>493069</v>
      </c>
      <c r="AO108" s="56">
        <v>394455.2</v>
      </c>
      <c r="AP108" s="56">
        <v>98613.8</v>
      </c>
      <c r="AQ108" s="119">
        <f t="shared" si="29"/>
        <v>2112036.16</v>
      </c>
      <c r="AR108" s="122">
        <f t="shared" si="30"/>
        <v>1981043.02</v>
      </c>
      <c r="AS108" s="120">
        <f t="shared" si="31"/>
        <v>130993.14</v>
      </c>
      <c r="AT108" s="121">
        <v>44063.75</v>
      </c>
      <c r="AU108" s="5">
        <f t="shared" si="24"/>
        <v>1.9999998023431185</v>
      </c>
      <c r="AV108" s="5">
        <f t="shared" si="25"/>
        <v>20</v>
      </c>
    </row>
    <row r="109" spans="1:48" s="35" customFormat="1" ht="99" customHeight="1" x14ac:dyDescent="0.25">
      <c r="A109" s="65">
        <v>104</v>
      </c>
      <c r="B109" s="51" t="s">
        <v>223</v>
      </c>
      <c r="C109" s="77" t="s">
        <v>50</v>
      </c>
      <c r="D109" s="51" t="s">
        <v>224</v>
      </c>
      <c r="E109" s="116">
        <v>44048</v>
      </c>
      <c r="F109" s="77">
        <v>1981</v>
      </c>
      <c r="G109" s="77">
        <v>6</v>
      </c>
      <c r="H109" s="77" t="s">
        <v>26</v>
      </c>
      <c r="I109" s="77">
        <v>0</v>
      </c>
      <c r="J109" s="77" t="s">
        <v>103</v>
      </c>
      <c r="K109" s="77">
        <v>5</v>
      </c>
      <c r="L109" s="117">
        <v>76.8</v>
      </c>
      <c r="M109" s="77">
        <v>6</v>
      </c>
      <c r="N109" s="77" t="s">
        <v>48</v>
      </c>
      <c r="O109" s="77">
        <v>4</v>
      </c>
      <c r="P109" s="77" t="s">
        <v>73</v>
      </c>
      <c r="Q109" s="77">
        <v>3</v>
      </c>
      <c r="R109" s="77" t="s">
        <v>29</v>
      </c>
      <c r="S109" s="77">
        <v>0</v>
      </c>
      <c r="T109" s="77">
        <v>147</v>
      </c>
      <c r="U109" s="77">
        <v>5</v>
      </c>
      <c r="V109" s="77" t="s">
        <v>74</v>
      </c>
      <c r="W109" s="77">
        <v>10</v>
      </c>
      <c r="X109" s="117">
        <v>2</v>
      </c>
      <c r="Y109" s="117">
        <v>0</v>
      </c>
      <c r="Z109" s="117">
        <v>20</v>
      </c>
      <c r="AA109" s="117">
        <v>0</v>
      </c>
      <c r="AB109" s="117" t="s">
        <v>26</v>
      </c>
      <c r="AC109" s="117">
        <v>0</v>
      </c>
      <c r="AD109" s="117">
        <v>99.7</v>
      </c>
      <c r="AE109" s="77">
        <v>3</v>
      </c>
      <c r="AF109" s="117" t="s">
        <v>75</v>
      </c>
      <c r="AG109" s="117">
        <v>10</v>
      </c>
      <c r="AH109" s="117" t="s">
        <v>70</v>
      </c>
      <c r="AI109" s="77">
        <v>10</v>
      </c>
      <c r="AJ109" s="118">
        <f t="shared" si="26"/>
        <v>62</v>
      </c>
      <c r="AK109" s="119">
        <f t="shared" si="27"/>
        <v>2357365.7599999998</v>
      </c>
      <c r="AL109" s="56">
        <v>2310218.44</v>
      </c>
      <c r="AM109" s="56">
        <v>47147.32</v>
      </c>
      <c r="AN109" s="119">
        <f t="shared" si="28"/>
        <v>656466.17999999993</v>
      </c>
      <c r="AO109" s="56">
        <v>525172.93999999994</v>
      </c>
      <c r="AP109" s="56">
        <v>131293.24</v>
      </c>
      <c r="AQ109" s="119">
        <f t="shared" si="29"/>
        <v>3013831.9399999995</v>
      </c>
      <c r="AR109" s="122">
        <f t="shared" si="30"/>
        <v>2835391.38</v>
      </c>
      <c r="AS109" s="120">
        <f t="shared" si="31"/>
        <v>178440.56</v>
      </c>
      <c r="AT109" s="121">
        <v>44063.78125</v>
      </c>
      <c r="AU109" s="5">
        <f t="shared" si="24"/>
        <v>2.0000002036171085</v>
      </c>
      <c r="AV109" s="5">
        <f t="shared" si="25"/>
        <v>20.000000609323088</v>
      </c>
    </row>
    <row r="110" spans="1:48" s="35" customFormat="1" ht="99" customHeight="1" x14ac:dyDescent="0.25">
      <c r="A110" s="65">
        <v>105</v>
      </c>
      <c r="B110" s="25" t="s">
        <v>134</v>
      </c>
      <c r="C110" s="25" t="s">
        <v>31</v>
      </c>
      <c r="D110" s="25" t="s">
        <v>30</v>
      </c>
      <c r="E110" s="26">
        <v>44053</v>
      </c>
      <c r="F110" s="25">
        <v>1959</v>
      </c>
      <c r="G110" s="25">
        <v>6</v>
      </c>
      <c r="H110" s="25" t="s">
        <v>26</v>
      </c>
      <c r="I110" s="25">
        <v>0</v>
      </c>
      <c r="J110" s="25" t="s">
        <v>237</v>
      </c>
      <c r="K110" s="25">
        <v>0</v>
      </c>
      <c r="L110" s="25">
        <v>70.27</v>
      </c>
      <c r="M110" s="25">
        <v>6</v>
      </c>
      <c r="N110" s="89" t="s">
        <v>128</v>
      </c>
      <c r="O110" s="25">
        <v>10</v>
      </c>
      <c r="P110" s="89" t="s">
        <v>79</v>
      </c>
      <c r="Q110" s="25">
        <v>3</v>
      </c>
      <c r="R110" s="89" t="s">
        <v>29</v>
      </c>
      <c r="S110" s="25">
        <v>0</v>
      </c>
      <c r="T110" s="25">
        <v>60</v>
      </c>
      <c r="U110" s="25">
        <v>3</v>
      </c>
      <c r="V110" s="89" t="s">
        <v>74</v>
      </c>
      <c r="W110" s="25">
        <v>10</v>
      </c>
      <c r="X110" s="25">
        <v>2</v>
      </c>
      <c r="Y110" s="25">
        <v>0</v>
      </c>
      <c r="Z110" s="25">
        <v>20</v>
      </c>
      <c r="AA110" s="25">
        <v>0</v>
      </c>
      <c r="AB110" s="25" t="s">
        <v>26</v>
      </c>
      <c r="AC110" s="25">
        <v>0</v>
      </c>
      <c r="AD110" s="25">
        <v>99.8</v>
      </c>
      <c r="AE110" s="25">
        <v>3</v>
      </c>
      <c r="AF110" s="90" t="s">
        <v>75</v>
      </c>
      <c r="AG110" s="25">
        <v>10</v>
      </c>
      <c r="AH110" s="90" t="s">
        <v>70</v>
      </c>
      <c r="AI110" s="25">
        <v>10</v>
      </c>
      <c r="AJ110" s="114">
        <f t="shared" si="26"/>
        <v>61</v>
      </c>
      <c r="AK110" s="97">
        <f t="shared" si="27"/>
        <v>1569299.68</v>
      </c>
      <c r="AL110" s="33">
        <v>1537913.69</v>
      </c>
      <c r="AM110" s="33">
        <v>31385.99</v>
      </c>
      <c r="AN110" s="97">
        <f t="shared" si="28"/>
        <v>585060.94999999995</v>
      </c>
      <c r="AO110" s="33">
        <v>468048.76</v>
      </c>
      <c r="AP110" s="33">
        <v>117012.19</v>
      </c>
      <c r="AQ110" s="98">
        <f t="shared" si="29"/>
        <v>2154360.63</v>
      </c>
      <c r="AR110" s="122">
        <f t="shared" si="30"/>
        <v>2005962.45</v>
      </c>
      <c r="AS110" s="98">
        <f t="shared" si="31"/>
        <v>148398.18</v>
      </c>
      <c r="AT110" s="71">
        <v>44063.375</v>
      </c>
      <c r="AU110" s="31">
        <f t="shared" si="24"/>
        <v>1.9999997705983092</v>
      </c>
      <c r="AV110" s="31">
        <f t="shared" si="25"/>
        <v>20</v>
      </c>
    </row>
    <row r="111" spans="1:48" s="35" customFormat="1" ht="99" customHeight="1" x14ac:dyDescent="0.25">
      <c r="A111" s="65">
        <v>106</v>
      </c>
      <c r="B111" s="25" t="s">
        <v>135</v>
      </c>
      <c r="C111" s="25" t="s">
        <v>31</v>
      </c>
      <c r="D111" s="25" t="s">
        <v>30</v>
      </c>
      <c r="E111" s="26">
        <v>44047</v>
      </c>
      <c r="F111" s="25">
        <v>1962</v>
      </c>
      <c r="G111" s="25">
        <v>6</v>
      </c>
      <c r="H111" s="25" t="s">
        <v>26</v>
      </c>
      <c r="I111" s="25">
        <v>0</v>
      </c>
      <c r="J111" s="25" t="s">
        <v>237</v>
      </c>
      <c r="K111" s="25">
        <v>0</v>
      </c>
      <c r="L111" s="25">
        <v>76.8</v>
      </c>
      <c r="M111" s="25">
        <v>6</v>
      </c>
      <c r="N111" s="89" t="s">
        <v>128</v>
      </c>
      <c r="O111" s="25">
        <v>10</v>
      </c>
      <c r="P111" s="89" t="s">
        <v>79</v>
      </c>
      <c r="Q111" s="25">
        <v>3</v>
      </c>
      <c r="R111" s="89" t="s">
        <v>29</v>
      </c>
      <c r="S111" s="25">
        <v>0</v>
      </c>
      <c r="T111" s="25">
        <v>64</v>
      </c>
      <c r="U111" s="25">
        <v>3</v>
      </c>
      <c r="V111" s="89" t="s">
        <v>74</v>
      </c>
      <c r="W111" s="25">
        <v>10</v>
      </c>
      <c r="X111" s="25">
        <v>2</v>
      </c>
      <c r="Y111" s="25">
        <v>0</v>
      </c>
      <c r="Z111" s="25">
        <v>20</v>
      </c>
      <c r="AA111" s="25">
        <v>0</v>
      </c>
      <c r="AB111" s="25" t="s">
        <v>26</v>
      </c>
      <c r="AC111" s="25">
        <v>0</v>
      </c>
      <c r="AD111" s="25">
        <v>99.3</v>
      </c>
      <c r="AE111" s="25">
        <v>3</v>
      </c>
      <c r="AF111" s="90" t="s">
        <v>75</v>
      </c>
      <c r="AG111" s="25">
        <v>10</v>
      </c>
      <c r="AH111" s="90" t="s">
        <v>70</v>
      </c>
      <c r="AI111" s="25">
        <v>10</v>
      </c>
      <c r="AJ111" s="114">
        <f t="shared" si="26"/>
        <v>61</v>
      </c>
      <c r="AK111" s="97">
        <f t="shared" si="27"/>
        <v>1774157.5399999998</v>
      </c>
      <c r="AL111" s="33">
        <v>1738674.39</v>
      </c>
      <c r="AM111" s="33">
        <v>35483.15</v>
      </c>
      <c r="AN111" s="97">
        <f t="shared" si="28"/>
        <v>613196.82000000007</v>
      </c>
      <c r="AO111" s="33">
        <v>490557.46</v>
      </c>
      <c r="AP111" s="33">
        <v>122639.36</v>
      </c>
      <c r="AQ111" s="98">
        <f t="shared" si="29"/>
        <v>2387354.36</v>
      </c>
      <c r="AR111" s="122">
        <f t="shared" si="30"/>
        <v>2229231.85</v>
      </c>
      <c r="AS111" s="98">
        <f t="shared" si="31"/>
        <v>158122.51</v>
      </c>
      <c r="AT111" s="71">
        <v>44063.375</v>
      </c>
      <c r="AU111" s="31">
        <f t="shared" si="24"/>
        <v>1.9999999549081759</v>
      </c>
      <c r="AV111" s="31">
        <f t="shared" si="25"/>
        <v>19.999999347680895</v>
      </c>
    </row>
    <row r="112" spans="1:48" s="35" customFormat="1" ht="99" customHeight="1" x14ac:dyDescent="0.25">
      <c r="A112" s="65">
        <v>107</v>
      </c>
      <c r="B112" s="79" t="s">
        <v>140</v>
      </c>
      <c r="C112" s="79" t="s">
        <v>2</v>
      </c>
      <c r="D112" s="79" t="s">
        <v>25</v>
      </c>
      <c r="E112" s="80">
        <v>44050</v>
      </c>
      <c r="F112" s="79">
        <v>1974</v>
      </c>
      <c r="G112" s="79">
        <v>6</v>
      </c>
      <c r="H112" s="79" t="s">
        <v>32</v>
      </c>
      <c r="I112" s="79">
        <v>0</v>
      </c>
      <c r="J112" s="79" t="s">
        <v>103</v>
      </c>
      <c r="K112" s="79">
        <v>0</v>
      </c>
      <c r="L112" s="81">
        <v>69.13</v>
      </c>
      <c r="M112" s="79">
        <v>5</v>
      </c>
      <c r="N112" s="79" t="s">
        <v>38</v>
      </c>
      <c r="O112" s="79">
        <v>5</v>
      </c>
      <c r="P112" s="79" t="s">
        <v>79</v>
      </c>
      <c r="Q112" s="79">
        <v>3</v>
      </c>
      <c r="R112" s="79" t="s">
        <v>29</v>
      </c>
      <c r="S112" s="79">
        <v>0</v>
      </c>
      <c r="T112" s="79">
        <v>400</v>
      </c>
      <c r="U112" s="79">
        <v>7</v>
      </c>
      <c r="V112" s="79" t="s">
        <v>74</v>
      </c>
      <c r="W112" s="79">
        <v>10</v>
      </c>
      <c r="X112" s="81">
        <v>3.5</v>
      </c>
      <c r="Y112" s="81">
        <v>3</v>
      </c>
      <c r="Z112" s="81">
        <v>0</v>
      </c>
      <c r="AA112" s="81">
        <v>0</v>
      </c>
      <c r="AB112" s="81" t="s">
        <v>32</v>
      </c>
      <c r="AC112" s="81">
        <v>0</v>
      </c>
      <c r="AD112" s="81">
        <v>98</v>
      </c>
      <c r="AE112" s="79">
        <v>2</v>
      </c>
      <c r="AF112" s="81" t="s">
        <v>75</v>
      </c>
      <c r="AG112" s="39">
        <v>10</v>
      </c>
      <c r="AH112" s="81" t="s">
        <v>70</v>
      </c>
      <c r="AI112" s="79">
        <v>10</v>
      </c>
      <c r="AJ112" s="78">
        <f t="shared" si="26"/>
        <v>61</v>
      </c>
      <c r="AK112" s="83">
        <f t="shared" si="27"/>
        <v>2315408.69</v>
      </c>
      <c r="AL112" s="36">
        <v>2234369.39</v>
      </c>
      <c r="AM112" s="36">
        <v>81039.3</v>
      </c>
      <c r="AN112" s="126">
        <f t="shared" si="28"/>
        <v>0</v>
      </c>
      <c r="AO112" s="39">
        <v>0</v>
      </c>
      <c r="AP112" s="39">
        <v>0</v>
      </c>
      <c r="AQ112" s="82">
        <f t="shared" si="29"/>
        <v>2315408.69</v>
      </c>
      <c r="AR112" s="122">
        <f t="shared" si="30"/>
        <v>2234369.39</v>
      </c>
      <c r="AS112" s="82">
        <f t="shared" si="31"/>
        <v>81039.3</v>
      </c>
      <c r="AT112" s="84">
        <v>44063.395833333336</v>
      </c>
      <c r="AU112" s="64">
        <f t="shared" si="24"/>
        <v>3.499999820765983</v>
      </c>
      <c r="AV112" s="64">
        <v>0</v>
      </c>
    </row>
    <row r="113" spans="1:48" s="35" customFormat="1" ht="99" customHeight="1" x14ac:dyDescent="0.25">
      <c r="A113" s="65">
        <v>108</v>
      </c>
      <c r="B113" s="79" t="s">
        <v>152</v>
      </c>
      <c r="C113" s="79" t="s">
        <v>2</v>
      </c>
      <c r="D113" s="79" t="s">
        <v>25</v>
      </c>
      <c r="E113" s="80">
        <v>44051</v>
      </c>
      <c r="F113" s="79">
        <v>1973</v>
      </c>
      <c r="G113" s="79">
        <v>6</v>
      </c>
      <c r="H113" s="79" t="s">
        <v>32</v>
      </c>
      <c r="I113" s="79">
        <v>0</v>
      </c>
      <c r="J113" s="79" t="s">
        <v>103</v>
      </c>
      <c r="K113" s="79">
        <v>0</v>
      </c>
      <c r="L113" s="81">
        <v>71.81</v>
      </c>
      <c r="M113" s="79">
        <v>6</v>
      </c>
      <c r="N113" s="79" t="s">
        <v>38</v>
      </c>
      <c r="O113" s="79">
        <v>5</v>
      </c>
      <c r="P113" s="79" t="s">
        <v>79</v>
      </c>
      <c r="Q113" s="79">
        <v>3</v>
      </c>
      <c r="R113" s="79" t="s">
        <v>29</v>
      </c>
      <c r="S113" s="79">
        <v>0</v>
      </c>
      <c r="T113" s="79">
        <v>200</v>
      </c>
      <c r="U113" s="79">
        <v>5</v>
      </c>
      <c r="V113" s="79" t="s">
        <v>74</v>
      </c>
      <c r="W113" s="79">
        <v>10</v>
      </c>
      <c r="X113" s="81">
        <v>3.5</v>
      </c>
      <c r="Y113" s="81">
        <v>3</v>
      </c>
      <c r="Z113" s="81">
        <v>20.5</v>
      </c>
      <c r="AA113" s="81">
        <v>1</v>
      </c>
      <c r="AB113" s="81" t="s">
        <v>32</v>
      </c>
      <c r="AC113" s="81">
        <v>0</v>
      </c>
      <c r="AD113" s="81">
        <v>97</v>
      </c>
      <c r="AE113" s="79">
        <v>2</v>
      </c>
      <c r="AF113" s="81" t="s">
        <v>75</v>
      </c>
      <c r="AG113" s="39">
        <v>10</v>
      </c>
      <c r="AH113" s="81" t="s">
        <v>70</v>
      </c>
      <c r="AI113" s="79">
        <v>10</v>
      </c>
      <c r="AJ113" s="78">
        <f t="shared" si="26"/>
        <v>61</v>
      </c>
      <c r="AK113" s="83">
        <f t="shared" si="27"/>
        <v>1188143.3999999999</v>
      </c>
      <c r="AL113" s="36">
        <v>1146558.3799999999</v>
      </c>
      <c r="AM113" s="36">
        <v>41585.019999999997</v>
      </c>
      <c r="AN113" s="126">
        <f t="shared" si="28"/>
        <v>88605.78</v>
      </c>
      <c r="AO113" s="38">
        <v>70441.600000000006</v>
      </c>
      <c r="AP113" s="38">
        <v>18164.18</v>
      </c>
      <c r="AQ113" s="82">
        <f t="shared" si="29"/>
        <v>1276749.18</v>
      </c>
      <c r="AR113" s="122">
        <f t="shared" si="30"/>
        <v>1216999.98</v>
      </c>
      <c r="AS113" s="82">
        <f t="shared" si="31"/>
        <v>59749.2</v>
      </c>
      <c r="AT113" s="84">
        <v>44063.395833333336</v>
      </c>
      <c r="AU113" s="64">
        <f t="shared" si="24"/>
        <v>3.5000000841649248</v>
      </c>
      <c r="AV113" s="64">
        <f t="shared" ref="AV113:AV119" si="32">AP113/AN113*100</f>
        <v>20.49999446988673</v>
      </c>
    </row>
    <row r="114" spans="1:48" s="35" customFormat="1" ht="99" customHeight="1" x14ac:dyDescent="0.25">
      <c r="A114" s="65">
        <v>109</v>
      </c>
      <c r="B114" s="91" t="s">
        <v>114</v>
      </c>
      <c r="C114" s="91" t="s">
        <v>1</v>
      </c>
      <c r="D114" s="91" t="s">
        <v>47</v>
      </c>
      <c r="E114" s="92">
        <v>44047</v>
      </c>
      <c r="F114" s="91">
        <v>1959</v>
      </c>
      <c r="G114" s="91">
        <v>6</v>
      </c>
      <c r="H114" s="91" t="s">
        <v>105</v>
      </c>
      <c r="I114" s="91">
        <v>0</v>
      </c>
      <c r="J114" s="91" t="s">
        <v>103</v>
      </c>
      <c r="K114" s="91">
        <v>0</v>
      </c>
      <c r="L114" s="93">
        <v>79.62</v>
      </c>
      <c r="M114" s="91">
        <v>6</v>
      </c>
      <c r="N114" s="91" t="s">
        <v>38</v>
      </c>
      <c r="O114" s="91">
        <v>10</v>
      </c>
      <c r="P114" s="91" t="s">
        <v>79</v>
      </c>
      <c r="Q114" s="91">
        <v>3</v>
      </c>
      <c r="R114" s="91" t="s">
        <v>29</v>
      </c>
      <c r="S114" s="91">
        <v>0</v>
      </c>
      <c r="T114" s="91">
        <v>18</v>
      </c>
      <c r="U114" s="91">
        <v>2</v>
      </c>
      <c r="V114" s="91" t="s">
        <v>74</v>
      </c>
      <c r="W114" s="91">
        <v>10</v>
      </c>
      <c r="X114" s="93">
        <v>3.5</v>
      </c>
      <c r="Y114" s="93">
        <v>3</v>
      </c>
      <c r="Z114" s="93">
        <v>20.5</v>
      </c>
      <c r="AA114" s="93">
        <v>1</v>
      </c>
      <c r="AB114" s="93" t="s">
        <v>26</v>
      </c>
      <c r="AC114" s="93">
        <v>0</v>
      </c>
      <c r="AD114" s="93">
        <v>75.400000000000006</v>
      </c>
      <c r="AE114" s="91">
        <v>0</v>
      </c>
      <c r="AF114" s="93" t="s">
        <v>75</v>
      </c>
      <c r="AG114" s="66">
        <v>10</v>
      </c>
      <c r="AH114" s="93" t="s">
        <v>70</v>
      </c>
      <c r="AI114" s="91">
        <v>10</v>
      </c>
      <c r="AJ114" s="113">
        <f t="shared" si="26"/>
        <v>61</v>
      </c>
      <c r="AK114" s="94">
        <f t="shared" si="27"/>
        <v>401104.91</v>
      </c>
      <c r="AL114" s="95">
        <v>387066.24</v>
      </c>
      <c r="AM114" s="95">
        <v>14038.67</v>
      </c>
      <c r="AN114" s="94">
        <f t="shared" si="28"/>
        <v>65581.81</v>
      </c>
      <c r="AO114" s="95">
        <v>52137.54</v>
      </c>
      <c r="AP114" s="95">
        <v>13444.27</v>
      </c>
      <c r="AQ114" s="95">
        <f t="shared" si="29"/>
        <v>466686.71999999997</v>
      </c>
      <c r="AR114" s="122">
        <f t="shared" si="30"/>
        <v>439203.77999999997</v>
      </c>
      <c r="AS114" s="95">
        <f t="shared" si="31"/>
        <v>27482.940000000002</v>
      </c>
      <c r="AT114" s="96">
        <v>44068.625</v>
      </c>
      <c r="AU114" s="24">
        <f t="shared" si="24"/>
        <v>3.4999995387740332</v>
      </c>
      <c r="AV114" s="24">
        <f t="shared" si="32"/>
        <v>20.499998398946296</v>
      </c>
    </row>
    <row r="115" spans="1:48" s="35" customFormat="1" ht="99" customHeight="1" x14ac:dyDescent="0.25">
      <c r="A115" s="65">
        <v>110</v>
      </c>
      <c r="B115" s="79" t="s">
        <v>144</v>
      </c>
      <c r="C115" s="79" t="s">
        <v>2</v>
      </c>
      <c r="D115" s="79" t="s">
        <v>25</v>
      </c>
      <c r="E115" s="80">
        <v>44048</v>
      </c>
      <c r="F115" s="79">
        <v>1989</v>
      </c>
      <c r="G115" s="79">
        <v>6</v>
      </c>
      <c r="H115" s="79" t="s">
        <v>32</v>
      </c>
      <c r="I115" s="79">
        <v>0</v>
      </c>
      <c r="J115" s="79" t="s">
        <v>103</v>
      </c>
      <c r="K115" s="79">
        <v>0</v>
      </c>
      <c r="L115" s="81">
        <v>69.03</v>
      </c>
      <c r="M115" s="79">
        <v>5</v>
      </c>
      <c r="N115" s="79" t="s">
        <v>38</v>
      </c>
      <c r="O115" s="79">
        <v>5</v>
      </c>
      <c r="P115" s="79" t="s">
        <v>79</v>
      </c>
      <c r="Q115" s="79">
        <v>3</v>
      </c>
      <c r="R115" s="79" t="s">
        <v>29</v>
      </c>
      <c r="S115" s="79">
        <v>0</v>
      </c>
      <c r="T115" s="79">
        <v>200</v>
      </c>
      <c r="U115" s="79">
        <v>5</v>
      </c>
      <c r="V115" s="79" t="s">
        <v>74</v>
      </c>
      <c r="W115" s="79">
        <v>10</v>
      </c>
      <c r="X115" s="81">
        <v>3.5</v>
      </c>
      <c r="Y115" s="81">
        <v>3</v>
      </c>
      <c r="Z115" s="81">
        <v>20.5</v>
      </c>
      <c r="AA115" s="81">
        <v>1</v>
      </c>
      <c r="AB115" s="81" t="s">
        <v>32</v>
      </c>
      <c r="AC115" s="81">
        <v>0</v>
      </c>
      <c r="AD115" s="81">
        <v>97</v>
      </c>
      <c r="AE115" s="79">
        <v>2</v>
      </c>
      <c r="AF115" s="81" t="s">
        <v>75</v>
      </c>
      <c r="AG115" s="39">
        <v>10</v>
      </c>
      <c r="AH115" s="81" t="s">
        <v>70</v>
      </c>
      <c r="AI115" s="79">
        <v>10</v>
      </c>
      <c r="AJ115" s="78">
        <f t="shared" si="26"/>
        <v>60</v>
      </c>
      <c r="AK115" s="83">
        <f t="shared" si="27"/>
        <v>1020534.95</v>
      </c>
      <c r="AL115" s="36">
        <v>984816.23</v>
      </c>
      <c r="AM115" s="36">
        <v>35718.720000000001</v>
      </c>
      <c r="AN115" s="126">
        <f t="shared" si="28"/>
        <v>2372314.8199999998</v>
      </c>
      <c r="AO115" s="38">
        <v>1885990.28</v>
      </c>
      <c r="AP115" s="38">
        <v>486324.54</v>
      </c>
      <c r="AQ115" s="82">
        <f t="shared" si="29"/>
        <v>3392849.7699999996</v>
      </c>
      <c r="AR115" s="122">
        <f t="shared" si="30"/>
        <v>2870806.51</v>
      </c>
      <c r="AS115" s="82">
        <f t="shared" si="31"/>
        <v>522043.26</v>
      </c>
      <c r="AT115" s="84">
        <v>44063.375</v>
      </c>
      <c r="AU115" s="64">
        <f t="shared" si="24"/>
        <v>3.4999996815395695</v>
      </c>
      <c r="AV115" s="64">
        <f t="shared" si="32"/>
        <v>20.500000080090551</v>
      </c>
    </row>
    <row r="116" spans="1:48" s="35" customFormat="1" ht="118.5" customHeight="1" x14ac:dyDescent="0.25">
      <c r="A116" s="65">
        <v>111</v>
      </c>
      <c r="B116" s="9" t="s">
        <v>158</v>
      </c>
      <c r="C116" s="9" t="s">
        <v>2</v>
      </c>
      <c r="D116" s="9" t="s">
        <v>25</v>
      </c>
      <c r="E116" s="10">
        <v>44050</v>
      </c>
      <c r="F116" s="9">
        <v>1960</v>
      </c>
      <c r="G116" s="9">
        <v>6</v>
      </c>
      <c r="H116" s="9" t="s">
        <v>32</v>
      </c>
      <c r="I116" s="9">
        <v>0</v>
      </c>
      <c r="J116" s="79" t="s">
        <v>103</v>
      </c>
      <c r="K116" s="9">
        <v>0</v>
      </c>
      <c r="L116" s="11">
        <v>68.849999999999994</v>
      </c>
      <c r="M116" s="9">
        <v>5</v>
      </c>
      <c r="N116" s="9" t="s">
        <v>38</v>
      </c>
      <c r="O116" s="9">
        <v>4</v>
      </c>
      <c r="P116" s="9" t="s">
        <v>79</v>
      </c>
      <c r="Q116" s="9">
        <v>3</v>
      </c>
      <c r="R116" s="9" t="s">
        <v>29</v>
      </c>
      <c r="S116" s="9">
        <v>0</v>
      </c>
      <c r="T116" s="9">
        <v>350</v>
      </c>
      <c r="U116" s="9">
        <v>7</v>
      </c>
      <c r="V116" s="9" t="s">
        <v>74</v>
      </c>
      <c r="W116" s="9">
        <v>10</v>
      </c>
      <c r="X116" s="11">
        <v>3.5</v>
      </c>
      <c r="Y116" s="11">
        <v>3</v>
      </c>
      <c r="Z116" s="11">
        <v>0</v>
      </c>
      <c r="AA116" s="11">
        <v>0</v>
      </c>
      <c r="AB116" s="11" t="s">
        <v>32</v>
      </c>
      <c r="AC116" s="11">
        <v>0</v>
      </c>
      <c r="AD116" s="11">
        <v>97</v>
      </c>
      <c r="AE116" s="9">
        <v>2</v>
      </c>
      <c r="AF116" s="11" t="s">
        <v>75</v>
      </c>
      <c r="AG116" s="39">
        <v>10</v>
      </c>
      <c r="AH116" s="11" t="s">
        <v>70</v>
      </c>
      <c r="AI116" s="9">
        <v>10</v>
      </c>
      <c r="AJ116" s="8">
        <f t="shared" si="26"/>
        <v>60</v>
      </c>
      <c r="AK116" s="13">
        <f t="shared" si="27"/>
        <v>777362.83</v>
      </c>
      <c r="AL116" s="36">
        <v>750155.13</v>
      </c>
      <c r="AM116" s="36">
        <v>27207.7</v>
      </c>
      <c r="AN116" s="63">
        <f t="shared" si="28"/>
        <v>0</v>
      </c>
      <c r="AO116" s="39">
        <v>0</v>
      </c>
      <c r="AP116" s="39">
        <v>0</v>
      </c>
      <c r="AQ116" s="12">
        <f t="shared" si="29"/>
        <v>777362.83</v>
      </c>
      <c r="AR116" s="122">
        <f t="shared" si="30"/>
        <v>750155.13</v>
      </c>
      <c r="AS116" s="12">
        <f t="shared" si="31"/>
        <v>27207.7</v>
      </c>
      <c r="AT116" s="14">
        <v>44063.375</v>
      </c>
      <c r="AU116" s="64">
        <f t="shared" si="24"/>
        <v>3.5000001222080557</v>
      </c>
      <c r="AV116" s="64" t="e">
        <f t="shared" si="32"/>
        <v>#DIV/0!</v>
      </c>
    </row>
    <row r="117" spans="1:48" s="35" customFormat="1" ht="99" customHeight="1" x14ac:dyDescent="0.25">
      <c r="A117" s="65">
        <v>112</v>
      </c>
      <c r="B117" s="9" t="s">
        <v>149</v>
      </c>
      <c r="C117" s="9" t="s">
        <v>2</v>
      </c>
      <c r="D117" s="9" t="s">
        <v>25</v>
      </c>
      <c r="E117" s="10">
        <v>44050</v>
      </c>
      <c r="F117" s="9">
        <v>1979</v>
      </c>
      <c r="G117" s="9">
        <v>6</v>
      </c>
      <c r="H117" s="9" t="s">
        <v>32</v>
      </c>
      <c r="I117" s="9">
        <v>0</v>
      </c>
      <c r="J117" s="79" t="s">
        <v>103</v>
      </c>
      <c r="K117" s="9">
        <v>0</v>
      </c>
      <c r="L117" s="11">
        <v>71.89</v>
      </c>
      <c r="M117" s="9">
        <v>6</v>
      </c>
      <c r="N117" s="9" t="s">
        <v>38</v>
      </c>
      <c r="O117" s="9">
        <v>4</v>
      </c>
      <c r="P117" s="9" t="s">
        <v>79</v>
      </c>
      <c r="Q117" s="9">
        <v>3</v>
      </c>
      <c r="R117" s="9" t="s">
        <v>29</v>
      </c>
      <c r="S117" s="9">
        <v>0</v>
      </c>
      <c r="T117" s="9">
        <v>350</v>
      </c>
      <c r="U117" s="9">
        <v>7</v>
      </c>
      <c r="V117" s="9" t="s">
        <v>74</v>
      </c>
      <c r="W117" s="9">
        <v>10</v>
      </c>
      <c r="X117" s="11">
        <v>0</v>
      </c>
      <c r="Y117" s="11">
        <v>0</v>
      </c>
      <c r="Z117" s="11">
        <v>20.5</v>
      </c>
      <c r="AA117" s="11">
        <v>1</v>
      </c>
      <c r="AB117" s="11" t="s">
        <v>32</v>
      </c>
      <c r="AC117" s="11">
        <v>0</v>
      </c>
      <c r="AD117" s="11">
        <v>97</v>
      </c>
      <c r="AE117" s="9">
        <v>2</v>
      </c>
      <c r="AF117" s="11" t="s">
        <v>75</v>
      </c>
      <c r="AG117" s="39">
        <v>10</v>
      </c>
      <c r="AH117" s="11" t="s">
        <v>70</v>
      </c>
      <c r="AI117" s="9">
        <v>10</v>
      </c>
      <c r="AJ117" s="8">
        <f t="shared" si="26"/>
        <v>59</v>
      </c>
      <c r="AK117" s="13">
        <f t="shared" si="27"/>
        <v>0</v>
      </c>
      <c r="AL117" s="37">
        <v>0</v>
      </c>
      <c r="AM117" s="37">
        <v>0</v>
      </c>
      <c r="AN117" s="63">
        <f t="shared" si="28"/>
        <v>275226.47000000003</v>
      </c>
      <c r="AO117" s="38">
        <v>218805.04</v>
      </c>
      <c r="AP117" s="38">
        <v>56421.43</v>
      </c>
      <c r="AQ117" s="12">
        <f t="shared" si="29"/>
        <v>275226.47000000003</v>
      </c>
      <c r="AR117" s="122">
        <f t="shared" si="30"/>
        <v>218805.04</v>
      </c>
      <c r="AS117" s="12">
        <f t="shared" si="31"/>
        <v>56421.43</v>
      </c>
      <c r="AT117" s="14">
        <v>44063.375</v>
      </c>
      <c r="AU117" s="64">
        <v>0</v>
      </c>
      <c r="AV117" s="64">
        <f t="shared" si="32"/>
        <v>20.500001326180577</v>
      </c>
    </row>
    <row r="118" spans="1:48" s="35" customFormat="1" ht="99" customHeight="1" x14ac:dyDescent="0.25">
      <c r="A118" s="65">
        <v>113</v>
      </c>
      <c r="B118" s="9" t="s">
        <v>150</v>
      </c>
      <c r="C118" s="9" t="s">
        <v>2</v>
      </c>
      <c r="D118" s="9" t="s">
        <v>25</v>
      </c>
      <c r="E118" s="10">
        <v>44050</v>
      </c>
      <c r="F118" s="9">
        <v>1979</v>
      </c>
      <c r="G118" s="9">
        <v>6</v>
      </c>
      <c r="H118" s="9" t="s">
        <v>32</v>
      </c>
      <c r="I118" s="9">
        <v>0</v>
      </c>
      <c r="J118" s="79" t="s">
        <v>103</v>
      </c>
      <c r="K118" s="9">
        <v>0</v>
      </c>
      <c r="L118" s="11">
        <v>71.89</v>
      </c>
      <c r="M118" s="9">
        <v>6</v>
      </c>
      <c r="N118" s="9" t="s">
        <v>38</v>
      </c>
      <c r="O118" s="9">
        <v>4</v>
      </c>
      <c r="P118" s="9" t="s">
        <v>79</v>
      </c>
      <c r="Q118" s="9">
        <v>3</v>
      </c>
      <c r="R118" s="9" t="s">
        <v>29</v>
      </c>
      <c r="S118" s="9">
        <v>0</v>
      </c>
      <c r="T118" s="9">
        <v>350</v>
      </c>
      <c r="U118" s="9">
        <v>7</v>
      </c>
      <c r="V118" s="9" t="s">
        <v>74</v>
      </c>
      <c r="W118" s="9">
        <v>10</v>
      </c>
      <c r="X118" s="11">
        <v>0</v>
      </c>
      <c r="Y118" s="11">
        <v>0</v>
      </c>
      <c r="Z118" s="11">
        <v>20.5</v>
      </c>
      <c r="AA118" s="11">
        <v>1</v>
      </c>
      <c r="AB118" s="11" t="s">
        <v>32</v>
      </c>
      <c r="AC118" s="11">
        <v>0</v>
      </c>
      <c r="AD118" s="11">
        <v>97</v>
      </c>
      <c r="AE118" s="9">
        <v>2</v>
      </c>
      <c r="AF118" s="11" t="s">
        <v>75</v>
      </c>
      <c r="AG118" s="39">
        <v>10</v>
      </c>
      <c r="AH118" s="11" t="s">
        <v>70</v>
      </c>
      <c r="AI118" s="9">
        <v>10</v>
      </c>
      <c r="AJ118" s="8">
        <f t="shared" si="26"/>
        <v>59</v>
      </c>
      <c r="AK118" s="13">
        <f t="shared" si="27"/>
        <v>0</v>
      </c>
      <c r="AL118" s="37">
        <v>0</v>
      </c>
      <c r="AM118" s="37">
        <v>0</v>
      </c>
      <c r="AN118" s="63">
        <f t="shared" si="28"/>
        <v>321353.48</v>
      </c>
      <c r="AO118" s="38">
        <v>255476.02</v>
      </c>
      <c r="AP118" s="38">
        <v>65877.460000000006</v>
      </c>
      <c r="AQ118" s="12">
        <f t="shared" si="29"/>
        <v>321353.48</v>
      </c>
      <c r="AR118" s="122">
        <f t="shared" si="30"/>
        <v>255476.02</v>
      </c>
      <c r="AS118" s="12">
        <f t="shared" si="31"/>
        <v>65877.460000000006</v>
      </c>
      <c r="AT118" s="14">
        <v>44063.375</v>
      </c>
      <c r="AU118" s="64">
        <v>0</v>
      </c>
      <c r="AV118" s="64">
        <f t="shared" si="32"/>
        <v>20.499998941975054</v>
      </c>
    </row>
    <row r="119" spans="1:48" s="35" customFormat="1" ht="99" customHeight="1" x14ac:dyDescent="0.25">
      <c r="A119" s="65">
        <v>114</v>
      </c>
      <c r="B119" s="79" t="s">
        <v>151</v>
      </c>
      <c r="C119" s="79" t="s">
        <v>2</v>
      </c>
      <c r="D119" s="79" t="s">
        <v>25</v>
      </c>
      <c r="E119" s="80">
        <v>44051</v>
      </c>
      <c r="F119" s="79">
        <v>1962</v>
      </c>
      <c r="G119" s="79">
        <v>6</v>
      </c>
      <c r="H119" s="79" t="s">
        <v>32</v>
      </c>
      <c r="I119" s="79">
        <v>0</v>
      </c>
      <c r="J119" s="79" t="s">
        <v>103</v>
      </c>
      <c r="K119" s="79">
        <v>0</v>
      </c>
      <c r="L119" s="81">
        <v>67.8</v>
      </c>
      <c r="M119" s="79">
        <v>5</v>
      </c>
      <c r="N119" s="79" t="s">
        <v>38</v>
      </c>
      <c r="O119" s="79">
        <v>5</v>
      </c>
      <c r="P119" s="79" t="s">
        <v>79</v>
      </c>
      <c r="Q119" s="79">
        <v>3</v>
      </c>
      <c r="R119" s="79" t="s">
        <v>29</v>
      </c>
      <c r="S119" s="79">
        <v>0</v>
      </c>
      <c r="T119" s="79">
        <v>350</v>
      </c>
      <c r="U119" s="79">
        <v>7</v>
      </c>
      <c r="V119" s="79" t="s">
        <v>74</v>
      </c>
      <c r="W119" s="79">
        <v>10</v>
      </c>
      <c r="X119" s="81">
        <v>0</v>
      </c>
      <c r="Y119" s="81">
        <v>0</v>
      </c>
      <c r="Z119" s="81">
        <v>20.5</v>
      </c>
      <c r="AA119" s="81">
        <v>1</v>
      </c>
      <c r="AB119" s="81" t="s">
        <v>32</v>
      </c>
      <c r="AC119" s="81">
        <v>0</v>
      </c>
      <c r="AD119" s="81">
        <v>97</v>
      </c>
      <c r="AE119" s="79">
        <v>2</v>
      </c>
      <c r="AF119" s="81" t="s">
        <v>75</v>
      </c>
      <c r="AG119" s="39">
        <v>10</v>
      </c>
      <c r="AH119" s="81" t="s">
        <v>70</v>
      </c>
      <c r="AI119" s="79">
        <v>10</v>
      </c>
      <c r="AJ119" s="78">
        <f t="shared" si="26"/>
        <v>59</v>
      </c>
      <c r="AK119" s="83">
        <f t="shared" si="27"/>
        <v>0</v>
      </c>
      <c r="AL119" s="37">
        <v>0</v>
      </c>
      <c r="AM119" s="37">
        <v>0</v>
      </c>
      <c r="AN119" s="126">
        <f t="shared" si="28"/>
        <v>1227068.29</v>
      </c>
      <c r="AO119" s="38">
        <v>975519.29</v>
      </c>
      <c r="AP119" s="38">
        <v>251549</v>
      </c>
      <c r="AQ119" s="82">
        <f t="shared" si="29"/>
        <v>1227068.29</v>
      </c>
      <c r="AR119" s="122">
        <f t="shared" si="30"/>
        <v>975519.29</v>
      </c>
      <c r="AS119" s="82">
        <f t="shared" si="31"/>
        <v>251549</v>
      </c>
      <c r="AT119" s="84">
        <v>44063.375</v>
      </c>
      <c r="AU119" s="64" t="e">
        <f>AM119/AK119*100</f>
        <v>#DIV/0!</v>
      </c>
      <c r="AV119" s="64">
        <f t="shared" si="32"/>
        <v>20.500000044822279</v>
      </c>
    </row>
    <row r="120" spans="1:48" s="35" customFormat="1" ht="99" customHeight="1" x14ac:dyDescent="0.25">
      <c r="A120" s="65">
        <v>115</v>
      </c>
      <c r="B120" s="79" t="s">
        <v>157</v>
      </c>
      <c r="C120" s="79" t="s">
        <v>2</v>
      </c>
      <c r="D120" s="79" t="s">
        <v>25</v>
      </c>
      <c r="E120" s="80">
        <v>44049</v>
      </c>
      <c r="F120" s="79">
        <v>1970</v>
      </c>
      <c r="G120" s="79">
        <v>6</v>
      </c>
      <c r="H120" s="79" t="s">
        <v>32</v>
      </c>
      <c r="I120" s="79">
        <v>0</v>
      </c>
      <c r="J120" s="79" t="s">
        <v>103</v>
      </c>
      <c r="K120" s="79">
        <v>0</v>
      </c>
      <c r="L120" s="81">
        <v>72.180000000000007</v>
      </c>
      <c r="M120" s="79">
        <v>6</v>
      </c>
      <c r="N120" s="79" t="s">
        <v>38</v>
      </c>
      <c r="O120" s="79">
        <v>4</v>
      </c>
      <c r="P120" s="79" t="s">
        <v>79</v>
      </c>
      <c r="Q120" s="79">
        <v>3</v>
      </c>
      <c r="R120" s="79" t="s">
        <v>29</v>
      </c>
      <c r="S120" s="79">
        <v>0</v>
      </c>
      <c r="T120" s="79">
        <v>190</v>
      </c>
      <c r="U120" s="79">
        <v>5</v>
      </c>
      <c r="V120" s="79" t="s">
        <v>74</v>
      </c>
      <c r="W120" s="79">
        <v>10</v>
      </c>
      <c r="X120" s="81">
        <v>3.5</v>
      </c>
      <c r="Y120" s="81">
        <v>3</v>
      </c>
      <c r="Z120" s="81">
        <v>0</v>
      </c>
      <c r="AA120" s="81">
        <v>0</v>
      </c>
      <c r="AB120" s="81" t="s">
        <v>32</v>
      </c>
      <c r="AC120" s="81">
        <v>0</v>
      </c>
      <c r="AD120" s="81">
        <v>97</v>
      </c>
      <c r="AE120" s="79">
        <v>2</v>
      </c>
      <c r="AF120" s="81" t="s">
        <v>75</v>
      </c>
      <c r="AG120" s="39">
        <v>10</v>
      </c>
      <c r="AH120" s="81" t="s">
        <v>70</v>
      </c>
      <c r="AI120" s="79">
        <v>10</v>
      </c>
      <c r="AJ120" s="78">
        <f t="shared" si="26"/>
        <v>59</v>
      </c>
      <c r="AK120" s="83">
        <f t="shared" si="27"/>
        <v>586224.66</v>
      </c>
      <c r="AL120" s="36">
        <v>565706.80000000005</v>
      </c>
      <c r="AM120" s="36">
        <v>20517.86</v>
      </c>
      <c r="AN120" s="126">
        <f t="shared" si="28"/>
        <v>0</v>
      </c>
      <c r="AO120" s="39">
        <v>0</v>
      </c>
      <c r="AP120" s="39">
        <v>0</v>
      </c>
      <c r="AQ120" s="82">
        <f t="shared" si="29"/>
        <v>586224.66</v>
      </c>
      <c r="AR120" s="122">
        <f t="shared" si="30"/>
        <v>565706.80000000005</v>
      </c>
      <c r="AS120" s="82">
        <f t="shared" si="31"/>
        <v>20517.86</v>
      </c>
      <c r="AT120" s="84">
        <v>44063.375</v>
      </c>
      <c r="AU120" s="64">
        <f>AM120/AK120*100</f>
        <v>3.4999994711924951</v>
      </c>
      <c r="AV120" s="64">
        <v>0</v>
      </c>
    </row>
    <row r="121" spans="1:48" s="35" customFormat="1" ht="99" customHeight="1" x14ac:dyDescent="0.25">
      <c r="A121" s="65">
        <v>116</v>
      </c>
      <c r="B121" s="9" t="s">
        <v>143</v>
      </c>
      <c r="C121" s="9" t="s">
        <v>2</v>
      </c>
      <c r="D121" s="9" t="s">
        <v>25</v>
      </c>
      <c r="E121" s="10">
        <v>44050</v>
      </c>
      <c r="F121" s="9">
        <v>1962</v>
      </c>
      <c r="G121" s="9">
        <v>6</v>
      </c>
      <c r="H121" s="9" t="s">
        <v>32</v>
      </c>
      <c r="I121" s="9">
        <v>0</v>
      </c>
      <c r="J121" s="79" t="s">
        <v>103</v>
      </c>
      <c r="K121" s="9">
        <v>0</v>
      </c>
      <c r="L121" s="11">
        <v>67.73</v>
      </c>
      <c r="M121" s="9">
        <v>5</v>
      </c>
      <c r="N121" s="9" t="s">
        <v>38</v>
      </c>
      <c r="O121" s="9">
        <v>5</v>
      </c>
      <c r="P121" s="9" t="s">
        <v>79</v>
      </c>
      <c r="Q121" s="9">
        <v>3</v>
      </c>
      <c r="R121" s="9" t="s">
        <v>29</v>
      </c>
      <c r="S121" s="9">
        <v>0</v>
      </c>
      <c r="T121" s="9">
        <v>200</v>
      </c>
      <c r="U121" s="9">
        <v>5</v>
      </c>
      <c r="V121" s="9" t="s">
        <v>74</v>
      </c>
      <c r="W121" s="9">
        <v>10</v>
      </c>
      <c r="X121" s="11">
        <v>3.5</v>
      </c>
      <c r="Y121" s="11">
        <v>3</v>
      </c>
      <c r="Z121" s="11">
        <v>20.5</v>
      </c>
      <c r="AA121" s="11">
        <v>1</v>
      </c>
      <c r="AB121" s="11" t="s">
        <v>32</v>
      </c>
      <c r="AC121" s="11">
        <v>0</v>
      </c>
      <c r="AD121" s="11">
        <v>96</v>
      </c>
      <c r="AE121" s="9">
        <v>1</v>
      </c>
      <c r="AF121" s="11" t="s">
        <v>75</v>
      </c>
      <c r="AG121" s="39">
        <v>10</v>
      </c>
      <c r="AH121" s="11" t="s">
        <v>70</v>
      </c>
      <c r="AI121" s="9">
        <v>10</v>
      </c>
      <c r="AJ121" s="8">
        <f t="shared" si="26"/>
        <v>59</v>
      </c>
      <c r="AK121" s="13">
        <f t="shared" si="27"/>
        <v>456443.99</v>
      </c>
      <c r="AL121" s="36">
        <v>440468.45</v>
      </c>
      <c r="AM121" s="36">
        <v>15975.54</v>
      </c>
      <c r="AN121" s="63">
        <f t="shared" si="28"/>
        <v>1709772.76</v>
      </c>
      <c r="AO121" s="38">
        <v>1359269.34</v>
      </c>
      <c r="AP121" s="38">
        <v>350503.42</v>
      </c>
      <c r="AQ121" s="12">
        <f t="shared" si="29"/>
        <v>2166216.75</v>
      </c>
      <c r="AR121" s="122">
        <f t="shared" si="30"/>
        <v>1799737.79</v>
      </c>
      <c r="AS121" s="12">
        <f t="shared" si="31"/>
        <v>366478.95999999996</v>
      </c>
      <c r="AT121" s="14">
        <v>44063.395833333336</v>
      </c>
      <c r="AU121" s="64">
        <f>AM121/AK121*100</f>
        <v>3.5000000766797261</v>
      </c>
      <c r="AV121" s="64">
        <f>AP121/AN121*100</f>
        <v>20.500000245646678</v>
      </c>
    </row>
    <row r="122" spans="1:48" s="35" customFormat="1" ht="99" customHeight="1" x14ac:dyDescent="0.25">
      <c r="A122" s="65">
        <v>117</v>
      </c>
      <c r="B122" s="25" t="s">
        <v>125</v>
      </c>
      <c r="C122" s="25" t="s">
        <v>31</v>
      </c>
      <c r="D122" s="25" t="s">
        <v>25</v>
      </c>
      <c r="E122" s="26">
        <v>44050</v>
      </c>
      <c r="F122" s="25">
        <v>1987</v>
      </c>
      <c r="G122" s="25">
        <v>5</v>
      </c>
      <c r="H122" s="25" t="s">
        <v>26</v>
      </c>
      <c r="I122" s="25">
        <v>0</v>
      </c>
      <c r="J122" s="25" t="s">
        <v>106</v>
      </c>
      <c r="K122" s="25">
        <v>0</v>
      </c>
      <c r="L122" s="25">
        <v>67.53</v>
      </c>
      <c r="M122" s="25">
        <v>5</v>
      </c>
      <c r="N122" s="89" t="s">
        <v>126</v>
      </c>
      <c r="O122" s="25">
        <v>8</v>
      </c>
      <c r="P122" s="89" t="s">
        <v>79</v>
      </c>
      <c r="Q122" s="25">
        <v>3</v>
      </c>
      <c r="R122" s="89" t="s">
        <v>29</v>
      </c>
      <c r="S122" s="25">
        <v>0</v>
      </c>
      <c r="T122" s="25">
        <v>55</v>
      </c>
      <c r="U122" s="25">
        <v>3</v>
      </c>
      <c r="V122" s="89" t="s">
        <v>74</v>
      </c>
      <c r="W122" s="89">
        <v>10</v>
      </c>
      <c r="X122" s="25">
        <v>3.5</v>
      </c>
      <c r="Y122" s="25">
        <v>3</v>
      </c>
      <c r="Z122" s="25">
        <v>20.5</v>
      </c>
      <c r="AA122" s="25">
        <v>1</v>
      </c>
      <c r="AB122" s="25" t="s">
        <v>26</v>
      </c>
      <c r="AC122" s="25">
        <v>0</v>
      </c>
      <c r="AD122" s="25">
        <v>93</v>
      </c>
      <c r="AE122" s="25">
        <v>0</v>
      </c>
      <c r="AF122" s="90" t="s">
        <v>75</v>
      </c>
      <c r="AG122" s="25">
        <v>10</v>
      </c>
      <c r="AH122" s="90" t="s">
        <v>70</v>
      </c>
      <c r="AI122" s="25">
        <v>10</v>
      </c>
      <c r="AJ122" s="114">
        <f t="shared" si="26"/>
        <v>58</v>
      </c>
      <c r="AK122" s="97">
        <f t="shared" si="27"/>
        <v>1257708.6700000002</v>
      </c>
      <c r="AL122" s="33">
        <v>1213688.8700000001</v>
      </c>
      <c r="AM122" s="33">
        <v>44019.8</v>
      </c>
      <c r="AN122" s="97">
        <f t="shared" si="28"/>
        <v>658320.32000000007</v>
      </c>
      <c r="AO122" s="33">
        <v>523364.65</v>
      </c>
      <c r="AP122" s="33">
        <v>134955.67000000001</v>
      </c>
      <c r="AQ122" s="98">
        <f t="shared" si="29"/>
        <v>1916028.9900000002</v>
      </c>
      <c r="AR122" s="122">
        <f t="shared" si="30"/>
        <v>1737053.52</v>
      </c>
      <c r="AS122" s="98">
        <f t="shared" si="31"/>
        <v>178975.47000000003</v>
      </c>
      <c r="AT122" s="71">
        <v>44057.375</v>
      </c>
      <c r="AU122" s="31">
        <f>AM122/AK122*100</f>
        <v>3.4999997256916417</v>
      </c>
      <c r="AV122" s="31">
        <f>AP122/AN122*100</f>
        <v>20.500000668367644</v>
      </c>
    </row>
    <row r="123" spans="1:48" s="35" customFormat="1" ht="126" customHeight="1" x14ac:dyDescent="0.25">
      <c r="A123" s="65">
        <v>118</v>
      </c>
      <c r="B123" s="9" t="s">
        <v>145</v>
      </c>
      <c r="C123" s="9" t="s">
        <v>2</v>
      </c>
      <c r="D123" s="9" t="s">
        <v>25</v>
      </c>
      <c r="E123" s="10">
        <v>44048</v>
      </c>
      <c r="F123" s="9">
        <v>1962</v>
      </c>
      <c r="G123" s="9">
        <v>6</v>
      </c>
      <c r="H123" s="9" t="s">
        <v>32</v>
      </c>
      <c r="I123" s="9">
        <v>0</v>
      </c>
      <c r="J123" s="9" t="s">
        <v>103</v>
      </c>
      <c r="K123" s="9">
        <v>0</v>
      </c>
      <c r="L123" s="11">
        <v>79.48</v>
      </c>
      <c r="M123" s="9">
        <v>6</v>
      </c>
      <c r="N123" s="9" t="s">
        <v>38</v>
      </c>
      <c r="O123" s="9">
        <v>5</v>
      </c>
      <c r="P123" s="9" t="s">
        <v>79</v>
      </c>
      <c r="Q123" s="9">
        <v>3</v>
      </c>
      <c r="R123" s="9" t="s">
        <v>29</v>
      </c>
      <c r="S123" s="9">
        <v>0</v>
      </c>
      <c r="T123" s="9">
        <v>200</v>
      </c>
      <c r="U123" s="9">
        <v>5</v>
      </c>
      <c r="V123" s="9" t="s">
        <v>74</v>
      </c>
      <c r="W123" s="9">
        <v>10</v>
      </c>
      <c r="X123" s="11">
        <v>0</v>
      </c>
      <c r="Y123" s="11">
        <v>0</v>
      </c>
      <c r="Z123" s="11">
        <v>20.5</v>
      </c>
      <c r="AA123" s="11">
        <v>1</v>
      </c>
      <c r="AB123" s="11" t="s">
        <v>32</v>
      </c>
      <c r="AC123" s="11">
        <v>0</v>
      </c>
      <c r="AD123" s="11">
        <v>98</v>
      </c>
      <c r="AE123" s="9">
        <v>2</v>
      </c>
      <c r="AF123" s="11" t="s">
        <v>75</v>
      </c>
      <c r="AG123" s="39">
        <v>10</v>
      </c>
      <c r="AH123" s="11" t="s">
        <v>70</v>
      </c>
      <c r="AI123" s="9">
        <v>10</v>
      </c>
      <c r="AJ123" s="8">
        <f t="shared" si="26"/>
        <v>58</v>
      </c>
      <c r="AK123" s="13">
        <f t="shared" si="27"/>
        <v>0</v>
      </c>
      <c r="AL123" s="37">
        <v>0</v>
      </c>
      <c r="AM123" s="37">
        <v>0</v>
      </c>
      <c r="AN123" s="63">
        <f t="shared" si="28"/>
        <v>588766.1</v>
      </c>
      <c r="AO123" s="38">
        <v>468069.05</v>
      </c>
      <c r="AP123" s="38">
        <v>120697.05</v>
      </c>
      <c r="AQ123" s="12">
        <f t="shared" si="29"/>
        <v>588766.1</v>
      </c>
      <c r="AR123" s="122">
        <f t="shared" si="30"/>
        <v>468069.05</v>
      </c>
      <c r="AS123" s="12">
        <f t="shared" si="31"/>
        <v>120697.05</v>
      </c>
      <c r="AT123" s="14">
        <v>44063.375</v>
      </c>
      <c r="AU123" s="64">
        <v>0</v>
      </c>
      <c r="AV123" s="64">
        <f>AP123/AN123*100</f>
        <v>20.499999915076632</v>
      </c>
    </row>
    <row r="124" spans="1:48" s="35" customFormat="1" ht="99" customHeight="1" x14ac:dyDescent="0.25">
      <c r="A124" s="65">
        <v>119</v>
      </c>
      <c r="B124" s="9" t="s">
        <v>146</v>
      </c>
      <c r="C124" s="9" t="s">
        <v>2</v>
      </c>
      <c r="D124" s="9" t="s">
        <v>25</v>
      </c>
      <c r="E124" s="10">
        <v>44053</v>
      </c>
      <c r="F124" s="9">
        <v>1989</v>
      </c>
      <c r="G124" s="9">
        <v>5</v>
      </c>
      <c r="H124" s="9" t="s">
        <v>32</v>
      </c>
      <c r="I124" s="9">
        <v>0</v>
      </c>
      <c r="J124" s="9" t="s">
        <v>103</v>
      </c>
      <c r="K124" s="9">
        <v>0</v>
      </c>
      <c r="L124" s="11">
        <v>76.7</v>
      </c>
      <c r="M124" s="9">
        <v>6</v>
      </c>
      <c r="N124" s="9" t="s">
        <v>38</v>
      </c>
      <c r="O124" s="9">
        <v>5</v>
      </c>
      <c r="P124" s="9" t="s">
        <v>79</v>
      </c>
      <c r="Q124" s="9">
        <v>3</v>
      </c>
      <c r="R124" s="9" t="s">
        <v>29</v>
      </c>
      <c r="S124" s="9">
        <v>0</v>
      </c>
      <c r="T124" s="9">
        <v>150</v>
      </c>
      <c r="U124" s="9">
        <v>4</v>
      </c>
      <c r="V124" s="9" t="s">
        <v>74</v>
      </c>
      <c r="W124" s="9">
        <v>10</v>
      </c>
      <c r="X124" s="11">
        <v>3.5</v>
      </c>
      <c r="Y124" s="11">
        <v>3</v>
      </c>
      <c r="Z124" s="11">
        <v>20.5</v>
      </c>
      <c r="AA124" s="11">
        <v>1</v>
      </c>
      <c r="AB124" s="11" t="s">
        <v>32</v>
      </c>
      <c r="AC124" s="11">
        <v>0</v>
      </c>
      <c r="AD124" s="11">
        <v>97</v>
      </c>
      <c r="AE124" s="9">
        <v>1</v>
      </c>
      <c r="AF124" s="11" t="s">
        <v>75</v>
      </c>
      <c r="AG124" s="39">
        <v>10</v>
      </c>
      <c r="AH124" s="11" t="s">
        <v>70</v>
      </c>
      <c r="AI124" s="9">
        <v>10</v>
      </c>
      <c r="AJ124" s="8">
        <f t="shared" si="26"/>
        <v>58</v>
      </c>
      <c r="AK124" s="13">
        <f t="shared" si="27"/>
        <v>825844.82</v>
      </c>
      <c r="AL124" s="36">
        <v>796940.25</v>
      </c>
      <c r="AM124" s="36">
        <v>28904.57</v>
      </c>
      <c r="AN124" s="63">
        <f t="shared" si="28"/>
        <v>824863.57000000007</v>
      </c>
      <c r="AO124" s="38">
        <v>655766.54</v>
      </c>
      <c r="AP124" s="38">
        <v>169097.03</v>
      </c>
      <c r="AQ124" s="12">
        <f t="shared" si="29"/>
        <v>1650708.3900000001</v>
      </c>
      <c r="AR124" s="122">
        <f t="shared" si="30"/>
        <v>1452706.79</v>
      </c>
      <c r="AS124" s="12">
        <f t="shared" si="31"/>
        <v>198001.6</v>
      </c>
      <c r="AT124" s="14">
        <v>44063.375</v>
      </c>
      <c r="AU124" s="64">
        <f>AM124/AK124*100</f>
        <v>3.5000001574145614</v>
      </c>
      <c r="AV124" s="64">
        <f>AP124/AN124*100</f>
        <v>20.499999775720486</v>
      </c>
    </row>
    <row r="125" spans="1:48" s="35" customFormat="1" ht="120" customHeight="1" x14ac:dyDescent="0.25">
      <c r="A125" s="65">
        <v>120</v>
      </c>
      <c r="B125" s="9" t="s">
        <v>155</v>
      </c>
      <c r="C125" s="9" t="s">
        <v>2</v>
      </c>
      <c r="D125" s="9" t="s">
        <v>25</v>
      </c>
      <c r="E125" s="10">
        <v>44053</v>
      </c>
      <c r="F125" s="9">
        <v>1962</v>
      </c>
      <c r="G125" s="9">
        <v>6</v>
      </c>
      <c r="H125" s="9" t="s">
        <v>32</v>
      </c>
      <c r="I125" s="9">
        <v>0</v>
      </c>
      <c r="J125" s="79" t="s">
        <v>103</v>
      </c>
      <c r="K125" s="9">
        <v>0</v>
      </c>
      <c r="L125" s="11">
        <v>69.61</v>
      </c>
      <c r="M125" s="9">
        <v>5</v>
      </c>
      <c r="N125" s="9" t="s">
        <v>38</v>
      </c>
      <c r="O125" s="9">
        <v>5</v>
      </c>
      <c r="P125" s="9" t="s">
        <v>79</v>
      </c>
      <c r="Q125" s="9">
        <v>3</v>
      </c>
      <c r="R125" s="9" t="s">
        <v>29</v>
      </c>
      <c r="S125" s="9">
        <v>0</v>
      </c>
      <c r="T125" s="9">
        <v>200</v>
      </c>
      <c r="U125" s="9">
        <v>5</v>
      </c>
      <c r="V125" s="9" t="s">
        <v>74</v>
      </c>
      <c r="W125" s="9">
        <v>10</v>
      </c>
      <c r="X125" s="11">
        <v>3.5</v>
      </c>
      <c r="Y125" s="11">
        <v>3</v>
      </c>
      <c r="Z125" s="11">
        <v>0</v>
      </c>
      <c r="AA125" s="11">
        <v>0</v>
      </c>
      <c r="AB125" s="11" t="s">
        <v>32</v>
      </c>
      <c r="AC125" s="11">
        <v>0</v>
      </c>
      <c r="AD125" s="11">
        <v>96</v>
      </c>
      <c r="AE125" s="9">
        <v>1</v>
      </c>
      <c r="AF125" s="11" t="s">
        <v>75</v>
      </c>
      <c r="AG125" s="39">
        <v>10</v>
      </c>
      <c r="AH125" s="11" t="s">
        <v>70</v>
      </c>
      <c r="AI125" s="9">
        <v>10</v>
      </c>
      <c r="AJ125" s="8">
        <f t="shared" si="26"/>
        <v>58</v>
      </c>
      <c r="AK125" s="13">
        <f t="shared" si="27"/>
        <v>777362.83</v>
      </c>
      <c r="AL125" s="36">
        <v>750155.13</v>
      </c>
      <c r="AM125" s="36">
        <v>27207.7</v>
      </c>
      <c r="AN125" s="63">
        <f t="shared" si="28"/>
        <v>0</v>
      </c>
      <c r="AO125" s="39">
        <v>0</v>
      </c>
      <c r="AP125" s="39">
        <v>0</v>
      </c>
      <c r="AQ125" s="12">
        <f t="shared" si="29"/>
        <v>777362.83</v>
      </c>
      <c r="AR125" s="122">
        <f t="shared" si="30"/>
        <v>750155.13</v>
      </c>
      <c r="AS125" s="12">
        <f t="shared" si="31"/>
        <v>27207.7</v>
      </c>
      <c r="AT125" s="14">
        <v>44063.375</v>
      </c>
      <c r="AU125" s="64">
        <f>AM125/AK125*100</f>
        <v>3.5000001222080557</v>
      </c>
      <c r="AV125" s="64">
        <v>0</v>
      </c>
    </row>
    <row r="126" spans="1:48" s="35" customFormat="1" ht="99" customHeight="1" x14ac:dyDescent="0.25">
      <c r="A126" s="65">
        <v>121</v>
      </c>
      <c r="B126" s="79" t="s">
        <v>147</v>
      </c>
      <c r="C126" s="79" t="s">
        <v>2</v>
      </c>
      <c r="D126" s="79" t="s">
        <v>25</v>
      </c>
      <c r="E126" s="80">
        <v>44053</v>
      </c>
      <c r="F126" s="79">
        <v>1999</v>
      </c>
      <c r="G126" s="79">
        <v>3</v>
      </c>
      <c r="H126" s="79" t="s">
        <v>32</v>
      </c>
      <c r="I126" s="79">
        <v>0</v>
      </c>
      <c r="J126" s="79" t="s">
        <v>103</v>
      </c>
      <c r="K126" s="79">
        <v>0</v>
      </c>
      <c r="L126" s="81">
        <v>69.489999999999995</v>
      </c>
      <c r="M126" s="79">
        <v>5</v>
      </c>
      <c r="N126" s="79" t="s">
        <v>38</v>
      </c>
      <c r="O126" s="79">
        <v>5</v>
      </c>
      <c r="P126" s="79" t="s">
        <v>79</v>
      </c>
      <c r="Q126" s="79">
        <v>3</v>
      </c>
      <c r="R126" s="79" t="s">
        <v>29</v>
      </c>
      <c r="S126" s="79">
        <v>0</v>
      </c>
      <c r="T126" s="79">
        <v>200</v>
      </c>
      <c r="U126" s="79">
        <v>5</v>
      </c>
      <c r="V126" s="79" t="s">
        <v>74</v>
      </c>
      <c r="W126" s="79">
        <v>10</v>
      </c>
      <c r="X126" s="81">
        <v>3.5</v>
      </c>
      <c r="Y126" s="81">
        <v>3</v>
      </c>
      <c r="Z126" s="81">
        <v>20.5</v>
      </c>
      <c r="AA126" s="81">
        <v>1</v>
      </c>
      <c r="AB126" s="81" t="s">
        <v>32</v>
      </c>
      <c r="AC126" s="81">
        <v>0</v>
      </c>
      <c r="AD126" s="81">
        <v>97</v>
      </c>
      <c r="AE126" s="79">
        <v>2</v>
      </c>
      <c r="AF126" s="81" t="s">
        <v>75</v>
      </c>
      <c r="AG126" s="39">
        <v>10</v>
      </c>
      <c r="AH126" s="81" t="s">
        <v>70</v>
      </c>
      <c r="AI126" s="79">
        <v>10</v>
      </c>
      <c r="AJ126" s="78">
        <f t="shared" si="26"/>
        <v>57</v>
      </c>
      <c r="AK126" s="83">
        <f t="shared" si="27"/>
        <v>1074405.2</v>
      </c>
      <c r="AL126" s="36">
        <v>1036801.02</v>
      </c>
      <c r="AM126" s="36">
        <v>37604.18</v>
      </c>
      <c r="AN126" s="126">
        <f t="shared" si="28"/>
        <v>2710552.45</v>
      </c>
      <c r="AO126" s="38">
        <v>2154889.2000000002</v>
      </c>
      <c r="AP126" s="38">
        <v>555663.25</v>
      </c>
      <c r="AQ126" s="82">
        <f t="shared" si="29"/>
        <v>3784957.6500000004</v>
      </c>
      <c r="AR126" s="122">
        <f t="shared" si="30"/>
        <v>3191690.22</v>
      </c>
      <c r="AS126" s="82">
        <f t="shared" si="31"/>
        <v>593267.43000000005</v>
      </c>
      <c r="AT126" s="84">
        <v>44063.395833333336</v>
      </c>
      <c r="AU126" s="64">
        <f>AM126/AK126*100</f>
        <v>3.4999998138504913</v>
      </c>
      <c r="AV126" s="64">
        <f>AP126/AN126*100</f>
        <v>20.49999991699109</v>
      </c>
    </row>
    <row r="127" spans="1:48" s="35" customFormat="1" ht="99" customHeight="1" x14ac:dyDescent="0.25">
      <c r="A127" s="65">
        <v>122</v>
      </c>
      <c r="B127" s="9" t="s">
        <v>156</v>
      </c>
      <c r="C127" s="9" t="s">
        <v>2</v>
      </c>
      <c r="D127" s="9" t="s">
        <v>25</v>
      </c>
      <c r="E127" s="10">
        <v>43987</v>
      </c>
      <c r="F127" s="9">
        <v>1979</v>
      </c>
      <c r="G127" s="9">
        <v>6</v>
      </c>
      <c r="H127" s="9" t="s">
        <v>32</v>
      </c>
      <c r="I127" s="9">
        <v>0</v>
      </c>
      <c r="J127" s="79" t="s">
        <v>103</v>
      </c>
      <c r="K127" s="9">
        <v>0</v>
      </c>
      <c r="L127" s="11">
        <v>85.9</v>
      </c>
      <c r="M127" s="9">
        <v>7</v>
      </c>
      <c r="N127" s="9" t="s">
        <v>38</v>
      </c>
      <c r="O127" s="9">
        <v>4</v>
      </c>
      <c r="P127" s="9" t="s">
        <v>79</v>
      </c>
      <c r="Q127" s="9">
        <v>3</v>
      </c>
      <c r="R127" s="9" t="s">
        <v>29</v>
      </c>
      <c r="S127" s="9">
        <v>0</v>
      </c>
      <c r="T127" s="9">
        <v>200</v>
      </c>
      <c r="U127" s="9">
        <v>5</v>
      </c>
      <c r="V127" s="9" t="s">
        <v>74</v>
      </c>
      <c r="W127" s="9">
        <v>10</v>
      </c>
      <c r="X127" s="11">
        <v>0</v>
      </c>
      <c r="Y127" s="11">
        <v>0</v>
      </c>
      <c r="Z127" s="11">
        <v>20.5</v>
      </c>
      <c r="AA127" s="11">
        <v>1</v>
      </c>
      <c r="AB127" s="11" t="s">
        <v>32</v>
      </c>
      <c r="AC127" s="11">
        <v>0</v>
      </c>
      <c r="AD127" s="11">
        <v>96</v>
      </c>
      <c r="AE127" s="9">
        <v>1</v>
      </c>
      <c r="AF127" s="11" t="s">
        <v>75</v>
      </c>
      <c r="AG127" s="39">
        <v>10</v>
      </c>
      <c r="AH127" s="11" t="s">
        <v>70</v>
      </c>
      <c r="AI127" s="9">
        <v>10</v>
      </c>
      <c r="AJ127" s="8">
        <f t="shared" si="26"/>
        <v>57</v>
      </c>
      <c r="AK127" s="13">
        <f t="shared" si="27"/>
        <v>0</v>
      </c>
      <c r="AL127" s="37">
        <v>0</v>
      </c>
      <c r="AM127" s="37">
        <v>0</v>
      </c>
      <c r="AN127" s="63">
        <f t="shared" si="28"/>
        <v>144231.18</v>
      </c>
      <c r="AO127" s="38">
        <v>114663.79</v>
      </c>
      <c r="AP127" s="38">
        <v>29567.39</v>
      </c>
      <c r="AQ127" s="12">
        <f t="shared" si="29"/>
        <v>144231.18</v>
      </c>
      <c r="AR127" s="122">
        <f t="shared" si="30"/>
        <v>114663.79</v>
      </c>
      <c r="AS127" s="12">
        <f t="shared" si="31"/>
        <v>29567.39</v>
      </c>
      <c r="AT127" s="14">
        <v>44063.395833333336</v>
      </c>
      <c r="AU127" s="64">
        <v>0</v>
      </c>
      <c r="AV127" s="64">
        <f>AP127/AN127*100</f>
        <v>20.499998682670419</v>
      </c>
    </row>
    <row r="128" spans="1:48" s="35" customFormat="1" ht="99" customHeight="1" x14ac:dyDescent="0.25">
      <c r="A128" s="65">
        <v>123</v>
      </c>
      <c r="B128" s="9" t="s">
        <v>148</v>
      </c>
      <c r="C128" s="9" t="s">
        <v>2</v>
      </c>
      <c r="D128" s="9" t="s">
        <v>25</v>
      </c>
      <c r="E128" s="10">
        <v>44052</v>
      </c>
      <c r="F128" s="9">
        <v>1966</v>
      </c>
      <c r="G128" s="9">
        <v>6</v>
      </c>
      <c r="H128" s="9" t="s">
        <v>32</v>
      </c>
      <c r="I128" s="9">
        <v>0</v>
      </c>
      <c r="J128" s="79" t="s">
        <v>103</v>
      </c>
      <c r="K128" s="9">
        <v>0</v>
      </c>
      <c r="L128" s="11">
        <v>68.25</v>
      </c>
      <c r="M128" s="9">
        <v>5</v>
      </c>
      <c r="N128" s="9" t="s">
        <v>38</v>
      </c>
      <c r="O128" s="9">
        <v>5</v>
      </c>
      <c r="P128" s="9" t="s">
        <v>79</v>
      </c>
      <c r="Q128" s="9">
        <v>3</v>
      </c>
      <c r="R128" s="9" t="s">
        <v>29</v>
      </c>
      <c r="S128" s="9">
        <v>0</v>
      </c>
      <c r="T128" s="9">
        <v>150</v>
      </c>
      <c r="U128" s="9">
        <v>4</v>
      </c>
      <c r="V128" s="9" t="s">
        <v>74</v>
      </c>
      <c r="W128" s="9">
        <v>10</v>
      </c>
      <c r="X128" s="11">
        <v>0</v>
      </c>
      <c r="Y128" s="11">
        <v>0</v>
      </c>
      <c r="Z128" s="11">
        <v>20.5</v>
      </c>
      <c r="AA128" s="11">
        <v>1</v>
      </c>
      <c r="AB128" s="11" t="s">
        <v>32</v>
      </c>
      <c r="AC128" s="11">
        <v>0</v>
      </c>
      <c r="AD128" s="11">
        <v>97</v>
      </c>
      <c r="AE128" s="9">
        <v>2</v>
      </c>
      <c r="AF128" s="11" t="s">
        <v>75</v>
      </c>
      <c r="AG128" s="39">
        <v>10</v>
      </c>
      <c r="AH128" s="11" t="s">
        <v>70</v>
      </c>
      <c r="AI128" s="9">
        <v>10</v>
      </c>
      <c r="AJ128" s="8">
        <f t="shared" si="26"/>
        <v>56</v>
      </c>
      <c r="AK128" s="13">
        <f t="shared" si="27"/>
        <v>0</v>
      </c>
      <c r="AL128" s="37">
        <v>0</v>
      </c>
      <c r="AM128" s="37">
        <v>0</v>
      </c>
      <c r="AN128" s="63">
        <f t="shared" si="28"/>
        <v>613188.30000000005</v>
      </c>
      <c r="AO128" s="38">
        <v>487484.7</v>
      </c>
      <c r="AP128" s="38">
        <v>125703.6</v>
      </c>
      <c r="AQ128" s="12">
        <f t="shared" si="29"/>
        <v>613188.30000000005</v>
      </c>
      <c r="AR128" s="122">
        <f t="shared" si="30"/>
        <v>487484.7</v>
      </c>
      <c r="AS128" s="12">
        <f t="shared" si="31"/>
        <v>125703.6</v>
      </c>
      <c r="AT128" s="14">
        <v>44063.395833333336</v>
      </c>
      <c r="AU128" s="64">
        <v>0</v>
      </c>
      <c r="AV128" s="64">
        <f>AP128/AN128*100</f>
        <v>20.499999755376937</v>
      </c>
    </row>
    <row r="129" spans="1:48" s="35" customFormat="1" ht="123" customHeight="1" x14ac:dyDescent="0.25">
      <c r="A129" s="65">
        <v>124</v>
      </c>
      <c r="B129" s="9" t="s">
        <v>154</v>
      </c>
      <c r="C129" s="9" t="s">
        <v>2</v>
      </c>
      <c r="D129" s="9" t="s">
        <v>25</v>
      </c>
      <c r="E129" s="10">
        <v>44051</v>
      </c>
      <c r="F129" s="9">
        <v>1958</v>
      </c>
      <c r="G129" s="9">
        <v>6</v>
      </c>
      <c r="H129" s="9" t="s">
        <v>32</v>
      </c>
      <c r="I129" s="9">
        <v>0</v>
      </c>
      <c r="J129" s="79" t="s">
        <v>103</v>
      </c>
      <c r="K129" s="9">
        <v>0</v>
      </c>
      <c r="L129" s="11">
        <v>68.86</v>
      </c>
      <c r="M129" s="9">
        <v>5</v>
      </c>
      <c r="N129" s="9" t="s">
        <v>38</v>
      </c>
      <c r="O129" s="9">
        <v>5</v>
      </c>
      <c r="P129" s="9" t="s">
        <v>79</v>
      </c>
      <c r="Q129" s="9">
        <v>3</v>
      </c>
      <c r="R129" s="9" t="s">
        <v>29</v>
      </c>
      <c r="S129" s="9">
        <v>0</v>
      </c>
      <c r="T129" s="9">
        <v>200</v>
      </c>
      <c r="U129" s="9">
        <v>5</v>
      </c>
      <c r="V129" s="9" t="s">
        <v>74</v>
      </c>
      <c r="W129" s="9">
        <v>10</v>
      </c>
      <c r="X129" s="11">
        <v>0</v>
      </c>
      <c r="Y129" s="11">
        <v>0</v>
      </c>
      <c r="Z129" s="11">
        <v>20.5</v>
      </c>
      <c r="AA129" s="11">
        <v>1</v>
      </c>
      <c r="AB129" s="11" t="s">
        <v>32</v>
      </c>
      <c r="AC129" s="11">
        <v>0</v>
      </c>
      <c r="AD129" s="11">
        <v>96</v>
      </c>
      <c r="AE129" s="9">
        <v>1</v>
      </c>
      <c r="AF129" s="11" t="s">
        <v>75</v>
      </c>
      <c r="AG129" s="39">
        <v>10</v>
      </c>
      <c r="AH129" s="11" t="s">
        <v>70</v>
      </c>
      <c r="AI129" s="9">
        <v>10</v>
      </c>
      <c r="AJ129" s="8">
        <f t="shared" si="26"/>
        <v>56</v>
      </c>
      <c r="AK129" s="13">
        <f t="shared" si="27"/>
        <v>0</v>
      </c>
      <c r="AL129" s="37">
        <v>0</v>
      </c>
      <c r="AM129" s="37">
        <v>0</v>
      </c>
      <c r="AN129" s="63">
        <f t="shared" si="28"/>
        <v>1597840.01</v>
      </c>
      <c r="AO129" s="38">
        <v>1270282.81</v>
      </c>
      <c r="AP129" s="38">
        <v>327557.2</v>
      </c>
      <c r="AQ129" s="12">
        <f t="shared" si="29"/>
        <v>1597840.01</v>
      </c>
      <c r="AR129" s="122">
        <f t="shared" si="30"/>
        <v>1270282.81</v>
      </c>
      <c r="AS129" s="12">
        <f t="shared" si="31"/>
        <v>327557.2</v>
      </c>
      <c r="AT129" s="14">
        <v>44063.395833333336</v>
      </c>
      <c r="AU129" s="64">
        <v>0</v>
      </c>
      <c r="AV129" s="64">
        <f>AP129/AN129*100</f>
        <v>20.499999871701799</v>
      </c>
    </row>
  </sheetData>
  <sortState ref="A6:AV129">
    <sortCondition descending="1" ref="AJ6:AJ129"/>
    <sortCondition ref="AT6:AT129"/>
  </sortState>
  <mergeCells count="43">
    <mergeCell ref="A1:AV1"/>
    <mergeCell ref="AU3:AU4"/>
    <mergeCell ref="AV3:AV4"/>
    <mergeCell ref="AJ3:AJ4"/>
    <mergeCell ref="AK3:AM3"/>
    <mergeCell ref="AN3:AP3"/>
    <mergeCell ref="AQ3:AS3"/>
    <mergeCell ref="AT3:AT4"/>
    <mergeCell ref="AE3:AE4"/>
    <mergeCell ref="AF3:AF4"/>
    <mergeCell ref="AG3:AG4"/>
    <mergeCell ref="AH3:AH4"/>
    <mergeCell ref="AI3:AI4"/>
    <mergeCell ref="Z3:Z4"/>
    <mergeCell ref="AA3:AA4"/>
    <mergeCell ref="AB3:AB4"/>
    <mergeCell ref="AC3:AC4"/>
    <mergeCell ref="AD3:AD4"/>
    <mergeCell ref="U3:U4"/>
    <mergeCell ref="V3:V4"/>
    <mergeCell ref="W3:W4"/>
    <mergeCell ref="X3:X4"/>
    <mergeCell ref="Y3:Y4"/>
    <mergeCell ref="P3:P4"/>
    <mergeCell ref="Q3:Q4"/>
    <mergeCell ref="R3:R4"/>
    <mergeCell ref="S3:S4"/>
    <mergeCell ref="T3:T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" right="0.7" top="0.75" bottom="0.75" header="0.3" footer="0.3"/>
  <pageSetup paperSize="9" scale="3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7768007845FA44B257027247838830" ma:contentTypeVersion="1" ma:contentTypeDescription="Создание документа." ma:contentTypeScope="" ma:versionID="b6c517a1732ec4b62aac360536a4ed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3C8F94-55D2-46FD-8EC1-52658F2B93D1}"/>
</file>

<file path=customXml/itemProps2.xml><?xml version="1.0" encoding="utf-8"?>
<ds:datastoreItem xmlns:ds="http://schemas.openxmlformats.org/officeDocument/2006/customXml" ds:itemID="{EF28E379-587F-4345-BC81-88B2BD99012B}"/>
</file>

<file path=customXml/itemProps3.xml><?xml version="1.0" encoding="utf-8"?>
<ds:datastoreItem xmlns:ds="http://schemas.openxmlformats.org/officeDocument/2006/customXml" ds:itemID="{86A81B86-C89B-45CB-89AC-0D00553B6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Ранжир.список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Касицкий Валерий Владимирович</cp:lastModifiedBy>
  <cp:lastPrinted>2020-09-23T03:05:18Z</cp:lastPrinted>
  <dcterms:created xsi:type="dcterms:W3CDTF">1996-10-08T23:32:33Z</dcterms:created>
  <dcterms:modified xsi:type="dcterms:W3CDTF">2020-09-30T10:58:49Z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0x010100707768007845FA44B257027247838830</vt:lpwstr>
  </property>
</Properties>
</file>